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14" i="1" l="1"/>
  <c r="I114" i="1"/>
  <c r="H114" i="1"/>
  <c r="G113" i="1"/>
  <c r="J112" i="1"/>
  <c r="G112" i="1"/>
  <c r="G111" i="1"/>
  <c r="J111" i="1" s="1"/>
  <c r="J114" i="1" s="1"/>
  <c r="G110" i="1"/>
  <c r="G109" i="1"/>
  <c r="G108" i="1"/>
  <c r="K106" i="1"/>
  <c r="J106" i="1"/>
  <c r="I106" i="1"/>
  <c r="G106" i="1" s="1"/>
  <c r="H106" i="1"/>
  <c r="G105" i="1"/>
  <c r="G104" i="1"/>
  <c r="G103" i="1"/>
  <c r="K101" i="1"/>
  <c r="H101" i="1"/>
  <c r="I100" i="1"/>
  <c r="G100" i="1"/>
  <c r="G99" i="1"/>
  <c r="G98" i="1"/>
  <c r="J97" i="1"/>
  <c r="I97" i="1"/>
  <c r="G97" i="1"/>
  <c r="G96" i="1"/>
  <c r="G95" i="1"/>
  <c r="G94" i="1"/>
  <c r="J94" i="1" s="1"/>
  <c r="G93" i="1"/>
  <c r="G92" i="1"/>
  <c r="J92" i="1" s="1"/>
  <c r="G91" i="1"/>
  <c r="G90" i="1"/>
  <c r="G89" i="1"/>
  <c r="I89" i="1" s="1"/>
  <c r="I88" i="1"/>
  <c r="G88" i="1"/>
  <c r="G87" i="1"/>
  <c r="G86" i="1"/>
  <c r="G83" i="1"/>
  <c r="G82" i="1"/>
  <c r="G81" i="1"/>
  <c r="K81" i="1" s="1"/>
  <c r="K80" i="1"/>
  <c r="J80" i="1"/>
  <c r="I80" i="1"/>
  <c r="H80" i="1"/>
  <c r="G80" i="1"/>
  <c r="K79" i="1"/>
  <c r="J79" i="1"/>
  <c r="I79" i="1"/>
  <c r="H79" i="1"/>
  <c r="G79" i="1"/>
  <c r="K78" i="1"/>
  <c r="J78" i="1"/>
  <c r="I78" i="1"/>
  <c r="H78" i="1"/>
  <c r="G78" i="1"/>
  <c r="K77" i="1"/>
  <c r="K84" i="1" s="1"/>
  <c r="J77" i="1"/>
  <c r="J84" i="1" s="1"/>
  <c r="I77" i="1"/>
  <c r="I84" i="1" s="1"/>
  <c r="H77" i="1"/>
  <c r="H84" i="1" s="1"/>
  <c r="G77" i="1"/>
  <c r="K75" i="1"/>
  <c r="I75" i="1"/>
  <c r="H75" i="1"/>
  <c r="G74" i="1"/>
  <c r="J74" i="1" s="1"/>
  <c r="G73" i="1"/>
  <c r="G72" i="1"/>
  <c r="G71" i="1"/>
  <c r="J71" i="1" s="1"/>
  <c r="J70" i="1"/>
  <c r="G70" i="1"/>
  <c r="G69" i="1"/>
  <c r="G68" i="1"/>
  <c r="J68" i="1" s="1"/>
  <c r="G67" i="1"/>
  <c r="G75" i="1" s="1"/>
  <c r="K65" i="1"/>
  <c r="I65" i="1"/>
  <c r="H65" i="1"/>
  <c r="G64" i="1"/>
  <c r="J64" i="1" s="1"/>
  <c r="G63" i="1"/>
  <c r="J63" i="1" s="1"/>
  <c r="G62" i="1"/>
  <c r="J61" i="1"/>
  <c r="G61" i="1"/>
  <c r="G60" i="1"/>
  <c r="G59" i="1"/>
  <c r="J58" i="1"/>
  <c r="G58" i="1"/>
  <c r="J57" i="1"/>
  <c r="G57" i="1"/>
  <c r="J56" i="1"/>
  <c r="G56" i="1"/>
  <c r="J55" i="1"/>
  <c r="G55" i="1"/>
  <c r="G54" i="1"/>
  <c r="G53" i="1"/>
  <c r="J53" i="1" s="1"/>
  <c r="J65" i="1" s="1"/>
  <c r="K51" i="1"/>
  <c r="I51" i="1"/>
  <c r="H51" i="1"/>
  <c r="J50" i="1"/>
  <c r="G50" i="1"/>
  <c r="G49" i="1"/>
  <c r="G48" i="1"/>
  <c r="G47" i="1"/>
  <c r="G46" i="1"/>
  <c r="G45" i="1"/>
  <c r="G44" i="1"/>
  <c r="G43" i="1"/>
  <c r="G42" i="1"/>
  <c r="J41" i="1"/>
  <c r="G41" i="1"/>
  <c r="G40" i="1"/>
  <c r="G39" i="1"/>
  <c r="G38" i="1"/>
  <c r="G37" i="1"/>
  <c r="J37" i="1" s="1"/>
  <c r="G36" i="1"/>
  <c r="J36" i="1" s="1"/>
  <c r="G35" i="1"/>
  <c r="G51" i="1" s="1"/>
  <c r="H33" i="1"/>
  <c r="G32" i="1"/>
  <c r="J32" i="1" s="1"/>
  <c r="I31" i="1"/>
  <c r="G31" i="1"/>
  <c r="I30" i="1"/>
  <c r="I33" i="1" s="1"/>
  <c r="G30" i="1"/>
  <c r="K30" i="1" s="1"/>
  <c r="K33" i="1" s="1"/>
  <c r="G29" i="1"/>
  <c r="G28" i="1"/>
  <c r="G33" i="1" s="1"/>
  <c r="G26" i="1"/>
  <c r="G25" i="1"/>
  <c r="I25" i="1" s="1"/>
  <c r="J24" i="1"/>
  <c r="H24" i="1"/>
  <c r="I24" i="1" s="1"/>
  <c r="G24" i="1"/>
  <c r="K24" i="1" s="1"/>
  <c r="K23" i="1"/>
  <c r="G23" i="1"/>
  <c r="J23" i="1" s="1"/>
  <c r="K22" i="1"/>
  <c r="J22" i="1"/>
  <c r="G22" i="1"/>
  <c r="K20" i="1"/>
  <c r="J20" i="1"/>
  <c r="H20" i="1"/>
  <c r="G19" i="1"/>
  <c r="I18" i="1"/>
  <c r="G18" i="1"/>
  <c r="G17" i="1"/>
  <c r="G16" i="1"/>
  <c r="G20" i="1" s="1"/>
  <c r="K14" i="1"/>
  <c r="J14" i="1"/>
  <c r="H14" i="1"/>
  <c r="G13" i="1"/>
  <c r="I13" i="1" s="1"/>
  <c r="G12" i="1"/>
  <c r="I11" i="1"/>
  <c r="G11" i="1"/>
  <c r="G14" i="1" s="1"/>
  <c r="K26" i="1" l="1"/>
  <c r="J75" i="1"/>
  <c r="G84" i="1"/>
  <c r="J26" i="1"/>
  <c r="J101" i="1"/>
  <c r="G114" i="1"/>
  <c r="I14" i="1"/>
  <c r="I26" i="1"/>
  <c r="I16" i="1"/>
  <c r="I20" i="1" s="1"/>
  <c r="H26" i="1"/>
  <c r="J30" i="1"/>
  <c r="J33" i="1" s="1"/>
  <c r="J35" i="1"/>
  <c r="J51" i="1" s="1"/>
  <c r="G65" i="1"/>
  <c r="I92" i="1"/>
  <c r="I101" i="1" s="1"/>
  <c r="G101" i="1" s="1"/>
  <c r="G115" i="1" s="1"/>
  <c r="I94" i="1"/>
</calcChain>
</file>

<file path=xl/sharedStrings.xml><?xml version="1.0" encoding="utf-8"?>
<sst xmlns="http://schemas.openxmlformats.org/spreadsheetml/2006/main" count="322" uniqueCount="188">
  <si>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</si>
  <si>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</si>
  <si>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</si>
  <si>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</si>
  <si>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</si>
  <si>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41 по ул.Богдана Хмельницкого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</si>
  <si>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</si>
  <si>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</si>
  <si>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</si>
  <si>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</si>
  <si>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</si>
  <si>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</si>
  <si>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</si>
  <si>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</si>
  <si>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</si>
  <si>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</si>
  <si>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</si>
  <si>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</si>
  <si>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</si>
  <si>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</si>
  <si>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</si>
  <si>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</si>
  <si>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</si>
  <si>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</si>
  <si>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</si>
  <si>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</si>
  <si>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</si>
  <si>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</si>
  <si>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</si>
  <si>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</si>
  <si>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</si>
  <si>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</si>
  <si>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</si>
  <si>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</si>
  <si>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</si>
  <si>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</si>
  <si>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</si>
  <si>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</si>
  <si>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</si>
  <si>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</si>
  <si>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</si>
  <si>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</si>
  <si>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15</t>
  </si>
  <si>
    <t>Ремонт покрытия из тротураной плитки</t>
  </si>
  <si>
    <t>27-07-005-01;27-04-001-01</t>
  </si>
  <si>
    <t>0</t>
  </si>
  <si>
    <t>Ремонт отмостки бетонной</t>
  </si>
  <si>
    <t>69-16-02</t>
  </si>
  <si>
    <t>25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</si>
  <si>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</si>
  <si>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</si>
  <si>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</si>
  <si>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</si>
  <si>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</si>
  <si>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</si>
  <si>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</si>
  <si>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5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</si>
  <si>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</si>
  <si>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</si>
  <si>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</si>
  <si>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</si>
  <si>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</si>
  <si>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окраска входных дверей</t>
  </si>
  <si>
    <t>62-10-04</t>
  </si>
  <si>
    <t>23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</si>
  <si>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</si>
  <si>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</si>
  <si>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</si>
  <si>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</si>
  <si>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</si>
  <si>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</si>
  <si>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</si>
  <si>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</si>
  <si>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</si>
  <si>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</si>
  <si>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</si>
  <si>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</si>
  <si>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</si>
  <si>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</si>
  <si>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</si>
  <si>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</si>
  <si>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</si>
  <si>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</si>
  <si>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</si>
  <si>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</si>
  <si>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</si>
  <si>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50 мм) - отопление</t>
  </si>
  <si>
    <t>65-05-08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</si>
  <si>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</si>
  <si>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</si>
  <si>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</si>
  <si>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</si>
  <si>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</si>
  <si>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</si>
  <si>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</si>
  <si>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</si>
  <si>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</si>
  <si>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проф. чистка лежаков</t>
  </si>
  <si>
    <t>65-10-01</t>
  </si>
  <si>
    <t>п.м</t>
  </si>
  <si>
    <t>Ремонт радиатора в подъезде (смена крана ф15)</t>
  </si>
  <si>
    <t>Ремонт радиатора в подъезде (смена сгона ф15 в комплекте (муфта, к/гайка)</t>
  </si>
  <si>
    <t>65-16-01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</si>
  <si>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</si>
  <si>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</si>
  <si>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</si>
  <si>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</si>
  <si>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</si>
  <si>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</si>
  <si>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смена запорной и регулировочной арматуры (задвижки до 50 мм) - ГВС</t>
  </si>
  <si>
    <t>смена запорной и регулировочной арматуры (задвижки до 80 мм) -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</si>
  <si>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</si>
  <si>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</si>
  <si>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</si>
  <si>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</si>
  <si>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</si>
  <si>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</si>
  <si>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</si>
  <si>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</si>
  <si>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</si>
  <si>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</si>
  <si>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обратного клапана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</si>
  <si>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</si>
  <si>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</si>
  <si>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</si>
  <si>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</si>
  <si>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</si>
  <si>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</si>
  <si>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</si>
  <si>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</si>
  <si>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</si>
  <si>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</si>
  <si>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</si>
  <si>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</si>
  <si>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</si>
  <si>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</si>
  <si>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</si>
  <si>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</si>
  <si>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</si>
  <si>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</si>
  <si>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</si>
  <si>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</si>
  <si>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</si>
  <si>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</si>
  <si>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</si>
  <si>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</si>
  <si>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</si>
  <si>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</si>
  <si>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</si>
  <si>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</si>
  <si>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</si>
  <si>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</si>
  <si>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</si>
  <si>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</si>
  <si>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</si>
  <si>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</si>
  <si>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</si>
  <si>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</si>
  <si>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</si>
  <si>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</si>
  <si>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</si>
  <si>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</si>
  <si>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</si>
  <si>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</si>
  <si>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</si>
  <si>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</si>
  <si>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</si>
  <si>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</si>
  <si>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</si>
  <si>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</si>
  <si>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</si>
  <si>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</si>
  <si>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</si>
  <si>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</si>
  <si>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</si>
  <si>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</si>
  <si>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</si>
  <si>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Устройство зимнего варианта ливневой канализации (установка отводов диам.50х45)</t>
  </si>
  <si>
    <t>22-03-002-01</t>
  </si>
  <si>
    <t>Установка информационных стендов на входе в подъезд</t>
  </si>
  <si>
    <t>Установка информационных стендов в подъезде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</si>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</sst>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5" fillId="0" borderId="25" xfId="1" applyNumberFormat="1" applyFont="1" applyFill="1" applyBorder="1" applyAlignment="1">
      <alignment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right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/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/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164" fontId="9" fillId="0" borderId="33" xfId="0" applyNumberFormat="1" applyFont="1" applyFill="1" applyBorder="1"/>
    <xf numFmtId="164" fontId="8" fillId="0" borderId="33" xfId="0" applyNumberFormat="1" applyFont="1" applyFill="1" applyBorder="1" applyAlignment="1"/>
    <xf numFmtId="0" fontId="8" fillId="0" borderId="43" xfId="0" applyFont="1" applyFill="1" applyBorder="1"/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/>
    <xf numFmtId="164" fontId="8" fillId="0" borderId="42" xfId="0" applyNumberFormat="1" applyFont="1" applyFill="1" applyBorder="1" applyAlignment="1">
      <alignment horizontal="right"/>
    </xf>
    <xf numFmtId="0" fontId="8" fillId="0" borderId="42" xfId="0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164" fontId="8" fillId="0" borderId="25" xfId="0" applyNumberFormat="1" applyFont="1" applyFill="1" applyBorder="1" applyAlignment="1"/>
    <xf numFmtId="164" fontId="0" fillId="0" borderId="25" xfId="0" applyNumberFormat="1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47" xfId="0" applyFont="1" applyFill="1" applyBorder="1"/>
    <xf numFmtId="49" fontId="10" fillId="0" borderId="49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top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165" fontId="5" fillId="0" borderId="34" xfId="1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/>
    </xf>
    <xf numFmtId="49" fontId="5" fillId="0" borderId="55" xfId="1" applyNumberFormat="1" applyFont="1" applyFill="1" applyBorder="1" applyAlignment="1">
      <alignment horizontal="left" vertical="top" wrapText="1"/>
    </xf>
    <xf numFmtId="49" fontId="9" fillId="0" borderId="42" xfId="1" applyNumberFormat="1" applyFont="1" applyFill="1" applyBorder="1" applyAlignment="1">
      <alignment horizontal="center" vertical="center" wrapText="1"/>
    </xf>
    <xf numFmtId="165" fontId="5" fillId="0" borderId="43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8" fillId="0" borderId="11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52273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198</xdr:row>
      <xdr:rowOff>38100</xdr:rowOff>
    </xdr:from>
    <xdr:to>
      <xdr:col>6</xdr:col>
      <xdr:colOff>47625</xdr:colOff>
      <xdr:row>199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50749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199</xdr:row>
      <xdr:rowOff>38100</xdr:rowOff>
    </xdr:from>
    <xdr:to>
      <xdr:col>6</xdr:col>
      <xdr:colOff>47625</xdr:colOff>
      <xdr:row>200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50939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205</xdr:row>
      <xdr:rowOff>38100</xdr:rowOff>
    </xdr:from>
    <xdr:to>
      <xdr:col>6</xdr:col>
      <xdr:colOff>47625</xdr:colOff>
      <xdr:row>206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52082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51130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51320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51320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51511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51320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51511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51130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51320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212</xdr:row>
      <xdr:rowOff>38100</xdr:rowOff>
    </xdr:from>
    <xdr:to>
      <xdr:col>7</xdr:col>
      <xdr:colOff>47625</xdr:colOff>
      <xdr:row>213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6867525" y="53416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workbookViewId="0">
      <selection activeCell="L5" sqref="L5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1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26.25" customHeight="1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100</v>
      </c>
      <c r="G11" s="31">
        <f>E11*F11</f>
        <v>69800</v>
      </c>
      <c r="H11" s="32"/>
      <c r="I11" s="33">
        <f>G11</f>
        <v>69800</v>
      </c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700</v>
      </c>
      <c r="G13" s="52">
        <f>E13*F13</f>
        <v>113400</v>
      </c>
      <c r="H13" s="53"/>
      <c r="I13" s="54">
        <f>G13</f>
        <v>113400</v>
      </c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183200</v>
      </c>
      <c r="H14" s="60">
        <f>SUM(H11:H13)</f>
        <v>0</v>
      </c>
      <c r="I14" s="60">
        <f>SUM(I11:I13)</f>
        <v>183200</v>
      </c>
      <c r="J14" s="60">
        <f>SUM(J11:J13)</f>
        <v>0</v>
      </c>
      <c r="K14" s="60">
        <f>SUM(K11:K13)</f>
        <v>0</v>
      </c>
    </row>
    <row r="15" spans="1:13" ht="34.5" customHeight="1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5625</v>
      </c>
      <c r="H16" s="70"/>
      <c r="I16" s="71">
        <f>G16</f>
        <v>5625</v>
      </c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45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46</v>
      </c>
      <c r="C18" s="76" t="s">
        <v>47</v>
      </c>
      <c r="D18" s="77" t="s">
        <v>41</v>
      </c>
      <c r="E18" s="78">
        <v>1310</v>
      </c>
      <c r="F18" s="79" t="s">
        <v>48</v>
      </c>
      <c r="G18" s="80">
        <f>F18*E18</f>
        <v>32750</v>
      </c>
      <c r="H18" s="82"/>
      <c r="I18" s="83">
        <f>G18</f>
        <v>32750</v>
      </c>
      <c r="J18" s="83"/>
      <c r="K18" s="84"/>
    </row>
    <row r="19" spans="1:11" ht="29.25" thickBot="1" x14ac:dyDescent="0.3">
      <c r="A19" s="85"/>
      <c r="B19" s="86" t="s">
        <v>49</v>
      </c>
      <c r="C19" s="87" t="s">
        <v>50</v>
      </c>
      <c r="D19" s="49" t="s">
        <v>41</v>
      </c>
      <c r="E19" s="88">
        <v>783</v>
      </c>
      <c r="F19" s="89" t="s">
        <v>45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51</v>
      </c>
      <c r="B20" s="95"/>
      <c r="C20" s="95"/>
      <c r="D20" s="95"/>
      <c r="E20" s="95"/>
      <c r="F20" s="95"/>
      <c r="G20" s="96">
        <f>SUM(G16:G19)</f>
        <v>38375</v>
      </c>
      <c r="H20" s="97">
        <f>SUM(H16:H19)</f>
        <v>0</v>
      </c>
      <c r="I20" s="98">
        <f>SUM(I16:I19)</f>
        <v>38375</v>
      </c>
      <c r="J20" s="60">
        <f>SUM(J16:J19)</f>
        <v>0</v>
      </c>
      <c r="K20" s="60">
        <f>SUM(K16:K19)</f>
        <v>0</v>
      </c>
    </row>
    <row r="21" spans="1:11" s="102" customFormat="1" ht="29.25" customHeight="1" x14ac:dyDescent="0.25">
      <c r="A21" s="99" t="s">
        <v>52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53</v>
      </c>
      <c r="C22" s="76" t="s">
        <v>54</v>
      </c>
      <c r="D22" s="77" t="s">
        <v>55</v>
      </c>
      <c r="E22" s="104">
        <v>538</v>
      </c>
      <c r="F22" s="105" t="s">
        <v>56</v>
      </c>
      <c r="G22" s="41">
        <f>E22*F22</f>
        <v>2690</v>
      </c>
      <c r="H22" s="106"/>
      <c r="I22" s="107"/>
      <c r="J22" s="107">
        <f>G22/2</f>
        <v>1345</v>
      </c>
      <c r="K22" s="108">
        <f>G22/2</f>
        <v>1345</v>
      </c>
    </row>
    <row r="23" spans="1:11" s="102" customFormat="1" ht="25.5" x14ac:dyDescent="0.25">
      <c r="A23" s="109"/>
      <c r="B23" s="75" t="s">
        <v>57</v>
      </c>
      <c r="C23" s="76" t="s">
        <v>58</v>
      </c>
      <c r="D23" s="77" t="s">
        <v>59</v>
      </c>
      <c r="E23" s="104">
        <v>129444</v>
      </c>
      <c r="F23" s="105" t="s">
        <v>45</v>
      </c>
      <c r="G23" s="41">
        <f>E23*F23</f>
        <v>0</v>
      </c>
      <c r="H23" s="106"/>
      <c r="I23" s="107"/>
      <c r="J23" s="107">
        <f>G23/2</f>
        <v>0</v>
      </c>
      <c r="K23" s="108">
        <f>G23/2</f>
        <v>0</v>
      </c>
    </row>
    <row r="24" spans="1:11" s="102" customFormat="1" ht="28.5" x14ac:dyDescent="0.25">
      <c r="A24" s="109"/>
      <c r="B24" s="75" t="s">
        <v>60</v>
      </c>
      <c r="C24" s="76" t="s">
        <v>61</v>
      </c>
      <c r="D24" s="77" t="s">
        <v>32</v>
      </c>
      <c r="E24" s="104">
        <v>1724</v>
      </c>
      <c r="F24" s="105" t="s">
        <v>42</v>
      </c>
      <c r="G24" s="41">
        <f>E24*F24</f>
        <v>25860</v>
      </c>
      <c r="H24" s="106">
        <f>G24/4</f>
        <v>6465</v>
      </c>
      <c r="I24" s="106">
        <f>H24</f>
        <v>6465</v>
      </c>
      <c r="J24" s="106">
        <f>G24/4</f>
        <v>6465</v>
      </c>
      <c r="K24" s="108">
        <f>G24/4</f>
        <v>6465</v>
      </c>
    </row>
    <row r="25" spans="1:11" s="102" customFormat="1" ht="16.5" thickBot="1" x14ac:dyDescent="0.3">
      <c r="A25" s="109"/>
      <c r="B25" s="110" t="s">
        <v>62</v>
      </c>
      <c r="C25" s="111" t="s">
        <v>63</v>
      </c>
      <c r="D25" s="77" t="s">
        <v>32</v>
      </c>
      <c r="E25" s="112">
        <v>159</v>
      </c>
      <c r="F25" s="113" t="s">
        <v>64</v>
      </c>
      <c r="G25" s="114">
        <f>E25*F25</f>
        <v>3657</v>
      </c>
      <c r="H25" s="115"/>
      <c r="I25" s="116">
        <f>G25</f>
        <v>3657</v>
      </c>
      <c r="J25" s="115"/>
      <c r="K25" s="117"/>
    </row>
    <row r="26" spans="1:11" s="102" customFormat="1" ht="16.5" customHeight="1" thickBot="1" x14ac:dyDescent="0.3">
      <c r="A26" s="94" t="s">
        <v>51</v>
      </c>
      <c r="B26" s="95"/>
      <c r="C26" s="95"/>
      <c r="D26" s="95"/>
      <c r="E26" s="95"/>
      <c r="F26" s="95"/>
      <c r="G26" s="118">
        <f>SUM(G22:G25)</f>
        <v>32207</v>
      </c>
      <c r="H26" s="119">
        <f>SUM(H22:H25)</f>
        <v>6465</v>
      </c>
      <c r="I26" s="119">
        <f>SUM(I22:I25)</f>
        <v>10122</v>
      </c>
      <c r="J26" s="119">
        <f>SUM(J22:J25)</f>
        <v>7810</v>
      </c>
      <c r="K26" s="120">
        <f>SUM(K22:K25)</f>
        <v>7810</v>
      </c>
    </row>
    <row r="27" spans="1:11" s="102" customFormat="1" ht="30" customHeight="1" thickBot="1" x14ac:dyDescent="0.3">
      <c r="A27" s="121" t="s">
        <v>65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 s="102" customFormat="1" ht="28.5" x14ac:dyDescent="0.25">
      <c r="A28" s="124"/>
      <c r="B28" s="26" t="s">
        <v>66</v>
      </c>
      <c r="C28" s="66" t="s">
        <v>67</v>
      </c>
      <c r="D28" s="28" t="s">
        <v>68</v>
      </c>
      <c r="E28" s="29">
        <v>173</v>
      </c>
      <c r="F28" s="30">
        <v>0</v>
      </c>
      <c r="G28" s="69">
        <f>E28*F28</f>
        <v>0</v>
      </c>
      <c r="H28" s="29"/>
      <c r="I28" s="125"/>
      <c r="J28" s="29"/>
      <c r="K28" s="126"/>
    </row>
    <row r="29" spans="1:11" s="102" customFormat="1" ht="28.5" x14ac:dyDescent="0.25">
      <c r="A29" s="127"/>
      <c r="B29" s="128" t="s">
        <v>69</v>
      </c>
      <c r="C29" s="129" t="s">
        <v>70</v>
      </c>
      <c r="D29" s="77" t="s">
        <v>68</v>
      </c>
      <c r="E29" s="130">
        <v>84</v>
      </c>
      <c r="F29" s="131">
        <v>0</v>
      </c>
      <c r="G29" s="132">
        <f>E29*F29</f>
        <v>0</v>
      </c>
      <c r="H29" s="130"/>
      <c r="I29" s="133"/>
      <c r="J29" s="130"/>
      <c r="K29" s="134"/>
    </row>
    <row r="30" spans="1:11" s="102" customFormat="1" x14ac:dyDescent="0.25">
      <c r="A30" s="127"/>
      <c r="B30" s="135" t="s">
        <v>71</v>
      </c>
      <c r="C30" s="136" t="s">
        <v>34</v>
      </c>
      <c r="D30" s="137" t="s">
        <v>55</v>
      </c>
      <c r="E30" s="138">
        <v>0</v>
      </c>
      <c r="F30" s="139" t="s">
        <v>45</v>
      </c>
      <c r="G30" s="138">
        <f>E30*F30</f>
        <v>0</v>
      </c>
      <c r="H30" s="138"/>
      <c r="I30" s="138">
        <f>G30/3</f>
        <v>0</v>
      </c>
      <c r="J30" s="138">
        <f>G30/3</f>
        <v>0</v>
      </c>
      <c r="K30" s="140">
        <f>G30/3</f>
        <v>0</v>
      </c>
    </row>
    <row r="31" spans="1:11" s="102" customFormat="1" ht="35.25" customHeight="1" x14ac:dyDescent="0.25">
      <c r="A31" s="127"/>
      <c r="B31" s="141" t="s">
        <v>72</v>
      </c>
      <c r="C31" s="76" t="s">
        <v>73</v>
      </c>
      <c r="D31" s="77" t="s">
        <v>68</v>
      </c>
      <c r="E31" s="106">
        <v>829</v>
      </c>
      <c r="F31" s="142">
        <v>0</v>
      </c>
      <c r="G31" s="80">
        <f>E31*F31</f>
        <v>0</v>
      </c>
      <c r="H31" s="143"/>
      <c r="I31" s="106">
        <f>G31</f>
        <v>0</v>
      </c>
      <c r="J31" s="106"/>
      <c r="K31" s="144"/>
    </row>
    <row r="32" spans="1:11" s="102" customFormat="1" ht="29.25" thickBot="1" x14ac:dyDescent="0.3">
      <c r="A32" s="127"/>
      <c r="B32" s="47" t="s">
        <v>74</v>
      </c>
      <c r="C32" s="87" t="s">
        <v>75</v>
      </c>
      <c r="D32" s="49" t="s">
        <v>68</v>
      </c>
      <c r="E32" s="50">
        <v>828</v>
      </c>
      <c r="F32" s="51">
        <v>0</v>
      </c>
      <c r="G32" s="90">
        <f>E32*F32</f>
        <v>0</v>
      </c>
      <c r="H32" s="145"/>
      <c r="I32" s="50"/>
      <c r="J32" s="50">
        <f>G32</f>
        <v>0</v>
      </c>
      <c r="K32" s="146"/>
    </row>
    <row r="33" spans="1:14" s="102" customFormat="1" ht="15.75" thickBot="1" x14ac:dyDescent="0.3">
      <c r="A33" s="147"/>
      <c r="B33" s="148" t="s">
        <v>37</v>
      </c>
      <c r="C33" s="148"/>
      <c r="D33" s="148"/>
      <c r="E33" s="148"/>
      <c r="F33" s="148"/>
      <c r="G33" s="149">
        <f>SUM(G28:G32)</f>
        <v>0</v>
      </c>
      <c r="H33" s="150">
        <f>SUM(H28:H32)</f>
        <v>0</v>
      </c>
      <c r="I33" s="150">
        <f>SUM(I28:I32)</f>
        <v>0</v>
      </c>
      <c r="J33" s="150">
        <f>SUM(J28:J32)</f>
        <v>0</v>
      </c>
      <c r="K33" s="151">
        <f>SUM(K28:K32)</f>
        <v>0</v>
      </c>
    </row>
    <row r="34" spans="1:14" ht="28.5" customHeight="1" thickBot="1" x14ac:dyDescent="0.3">
      <c r="A34" s="152" t="s">
        <v>76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pans="1:14" s="102" customFormat="1" x14ac:dyDescent="0.25">
      <c r="A35" s="155"/>
      <c r="B35" s="65" t="s">
        <v>77</v>
      </c>
      <c r="C35" s="66" t="s">
        <v>78</v>
      </c>
      <c r="D35" s="28" t="s">
        <v>55</v>
      </c>
      <c r="E35" s="29">
        <v>570</v>
      </c>
      <c r="F35" s="30">
        <v>150</v>
      </c>
      <c r="G35" s="69">
        <f t="shared" ref="G35:G50" si="0">E35*F35</f>
        <v>85500</v>
      </c>
      <c r="H35" s="125"/>
      <c r="I35" s="29"/>
      <c r="J35" s="29">
        <f>G35</f>
        <v>85500</v>
      </c>
      <c r="K35" s="126"/>
      <c r="N35" s="156"/>
    </row>
    <row r="36" spans="1:14" s="102" customFormat="1" x14ac:dyDescent="0.25">
      <c r="A36" s="157"/>
      <c r="B36" s="75" t="s">
        <v>79</v>
      </c>
      <c r="C36" s="76" t="s">
        <v>78</v>
      </c>
      <c r="D36" s="77" t="s">
        <v>55</v>
      </c>
      <c r="E36" s="106">
        <v>760</v>
      </c>
      <c r="F36" s="142">
        <v>60</v>
      </c>
      <c r="G36" s="80">
        <f t="shared" si="0"/>
        <v>45600</v>
      </c>
      <c r="H36" s="143"/>
      <c r="I36" s="106"/>
      <c r="J36" s="106">
        <f>G36</f>
        <v>45600</v>
      </c>
      <c r="K36" s="144"/>
    </row>
    <row r="37" spans="1:14" s="102" customFormat="1" x14ac:dyDescent="0.25">
      <c r="A37" s="157"/>
      <c r="B37" s="75" t="s">
        <v>80</v>
      </c>
      <c r="C37" s="76" t="s">
        <v>81</v>
      </c>
      <c r="D37" s="77" t="s">
        <v>55</v>
      </c>
      <c r="E37" s="106">
        <v>886</v>
      </c>
      <c r="F37" s="142">
        <v>39</v>
      </c>
      <c r="G37" s="80">
        <f t="shared" si="0"/>
        <v>34554</v>
      </c>
      <c r="H37" s="143"/>
      <c r="I37" s="106"/>
      <c r="J37" s="106">
        <f>G37</f>
        <v>34554</v>
      </c>
      <c r="K37" s="144"/>
    </row>
    <row r="38" spans="1:14" s="102" customFormat="1" x14ac:dyDescent="0.25">
      <c r="A38" s="157"/>
      <c r="B38" s="75" t="s">
        <v>82</v>
      </c>
      <c r="C38" s="76" t="s">
        <v>81</v>
      </c>
      <c r="D38" s="77" t="s">
        <v>55</v>
      </c>
      <c r="E38" s="106">
        <v>1264</v>
      </c>
      <c r="F38" s="142">
        <v>0</v>
      </c>
      <c r="G38" s="80">
        <f t="shared" si="0"/>
        <v>0</v>
      </c>
      <c r="H38" s="143"/>
      <c r="I38" s="106"/>
      <c r="J38" s="106"/>
      <c r="K38" s="144"/>
    </row>
    <row r="39" spans="1:14" s="102" customFormat="1" x14ac:dyDescent="0.25">
      <c r="A39" s="157"/>
      <c r="B39" s="75" t="s">
        <v>83</v>
      </c>
      <c r="C39" s="76" t="s">
        <v>84</v>
      </c>
      <c r="D39" s="77" t="s">
        <v>55</v>
      </c>
      <c r="E39" s="106">
        <v>1774</v>
      </c>
      <c r="F39" s="142">
        <v>0</v>
      </c>
      <c r="G39" s="80">
        <f t="shared" si="0"/>
        <v>0</v>
      </c>
      <c r="H39" s="143"/>
      <c r="I39" s="106"/>
      <c r="J39" s="106"/>
      <c r="K39" s="144"/>
    </row>
    <row r="40" spans="1:14" s="102" customFormat="1" x14ac:dyDescent="0.25">
      <c r="A40" s="157"/>
      <c r="B40" s="75" t="s">
        <v>85</v>
      </c>
      <c r="C40" s="76" t="s">
        <v>84</v>
      </c>
      <c r="D40" s="77" t="s">
        <v>55</v>
      </c>
      <c r="E40" s="106">
        <v>2501</v>
      </c>
      <c r="F40" s="142">
        <v>0</v>
      </c>
      <c r="G40" s="80">
        <f t="shared" si="0"/>
        <v>0</v>
      </c>
      <c r="H40" s="143"/>
      <c r="I40" s="106"/>
      <c r="J40" s="106"/>
      <c r="K40" s="144"/>
    </row>
    <row r="41" spans="1:14" s="102" customFormat="1" ht="42.75" x14ac:dyDescent="0.25">
      <c r="A41" s="157"/>
      <c r="B41" s="75" t="s">
        <v>86</v>
      </c>
      <c r="C41" s="76" t="s">
        <v>87</v>
      </c>
      <c r="D41" s="77" t="s">
        <v>55</v>
      </c>
      <c r="E41" s="106">
        <v>5909</v>
      </c>
      <c r="F41" s="142">
        <v>5</v>
      </c>
      <c r="G41" s="80">
        <f t="shared" si="0"/>
        <v>29545</v>
      </c>
      <c r="H41" s="143"/>
      <c r="I41" s="106"/>
      <c r="J41" s="106">
        <f>G41</f>
        <v>29545</v>
      </c>
      <c r="K41" s="144"/>
    </row>
    <row r="42" spans="1:14" s="102" customFormat="1" ht="42.75" x14ac:dyDescent="0.25">
      <c r="A42" s="157"/>
      <c r="B42" s="75" t="s">
        <v>88</v>
      </c>
      <c r="C42" s="76" t="s">
        <v>89</v>
      </c>
      <c r="D42" s="77" t="s">
        <v>55</v>
      </c>
      <c r="E42" s="106">
        <v>8481</v>
      </c>
      <c r="F42" s="142">
        <v>0</v>
      </c>
      <c r="G42" s="80">
        <f t="shared" si="0"/>
        <v>0</v>
      </c>
      <c r="H42" s="143"/>
      <c r="I42" s="106"/>
      <c r="J42" s="106"/>
      <c r="K42" s="144"/>
    </row>
    <row r="43" spans="1:14" s="102" customFormat="1" ht="28.5" x14ac:dyDescent="0.25">
      <c r="A43" s="157"/>
      <c r="B43" s="75" t="s">
        <v>90</v>
      </c>
      <c r="C43" s="76" t="s">
        <v>91</v>
      </c>
      <c r="D43" s="77" t="s">
        <v>55</v>
      </c>
      <c r="E43" s="158">
        <v>802</v>
      </c>
      <c r="F43" s="142">
        <v>0</v>
      </c>
      <c r="G43" s="80">
        <f t="shared" si="0"/>
        <v>0</v>
      </c>
      <c r="H43" s="143"/>
      <c r="I43" s="106"/>
      <c r="J43" s="106"/>
      <c r="K43" s="144"/>
    </row>
    <row r="44" spans="1:14" s="102" customFormat="1" x14ac:dyDescent="0.25">
      <c r="A44" s="157"/>
      <c r="B44" s="75" t="s">
        <v>92</v>
      </c>
      <c r="C44" s="76" t="s">
        <v>93</v>
      </c>
      <c r="D44" s="77" t="s">
        <v>55</v>
      </c>
      <c r="E44" s="106">
        <v>1698</v>
      </c>
      <c r="F44" s="142">
        <v>0</v>
      </c>
      <c r="G44" s="80">
        <f t="shared" si="0"/>
        <v>0</v>
      </c>
      <c r="H44" s="143"/>
      <c r="I44" s="106"/>
      <c r="J44" s="106"/>
      <c r="K44" s="144"/>
    </row>
    <row r="45" spans="1:14" s="102" customFormat="1" x14ac:dyDescent="0.25">
      <c r="A45" s="157"/>
      <c r="B45" s="75" t="s">
        <v>94</v>
      </c>
      <c r="C45" s="76" t="s">
        <v>95</v>
      </c>
      <c r="D45" s="77" t="s">
        <v>55</v>
      </c>
      <c r="E45" s="106">
        <v>740</v>
      </c>
      <c r="F45" s="142">
        <v>0</v>
      </c>
      <c r="G45" s="80">
        <f t="shared" si="0"/>
        <v>0</v>
      </c>
      <c r="H45" s="143"/>
      <c r="I45" s="106"/>
      <c r="J45" s="106"/>
      <c r="K45" s="144"/>
    </row>
    <row r="46" spans="1:14" s="102" customFormat="1" x14ac:dyDescent="0.25">
      <c r="A46" s="157"/>
      <c r="B46" s="75" t="s">
        <v>96</v>
      </c>
      <c r="C46" s="76" t="s">
        <v>81</v>
      </c>
      <c r="D46" s="77" t="s">
        <v>55</v>
      </c>
      <c r="E46" s="106">
        <v>489</v>
      </c>
      <c r="F46" s="142">
        <v>0</v>
      </c>
      <c r="G46" s="80">
        <f t="shared" si="0"/>
        <v>0</v>
      </c>
      <c r="H46" s="143"/>
      <c r="I46" s="106"/>
      <c r="J46" s="106"/>
      <c r="K46" s="144"/>
    </row>
    <row r="47" spans="1:14" s="102" customFormat="1" x14ac:dyDescent="0.25">
      <c r="A47" s="157"/>
      <c r="B47" s="141" t="s">
        <v>97</v>
      </c>
      <c r="C47" s="76" t="s">
        <v>98</v>
      </c>
      <c r="D47" s="77" t="s">
        <v>99</v>
      </c>
      <c r="E47" s="106">
        <v>131</v>
      </c>
      <c r="F47" s="142">
        <v>0</v>
      </c>
      <c r="G47" s="159">
        <f>E47*F47</f>
        <v>0</v>
      </c>
      <c r="H47" s="143"/>
      <c r="I47" s="116"/>
      <c r="J47" s="116"/>
      <c r="K47" s="160"/>
    </row>
    <row r="48" spans="1:14" s="102" customFormat="1" ht="28.5" x14ac:dyDescent="0.25">
      <c r="A48" s="157"/>
      <c r="B48" s="110" t="s">
        <v>100</v>
      </c>
      <c r="C48" s="76" t="s">
        <v>78</v>
      </c>
      <c r="D48" s="77" t="s">
        <v>55</v>
      </c>
      <c r="E48" s="106">
        <v>570</v>
      </c>
      <c r="F48" s="142">
        <v>0</v>
      </c>
      <c r="G48" s="80">
        <f t="shared" si="0"/>
        <v>0</v>
      </c>
      <c r="H48" s="143"/>
      <c r="I48" s="116"/>
      <c r="J48" s="116"/>
      <c r="K48" s="160"/>
    </row>
    <row r="49" spans="1:11" s="102" customFormat="1" ht="42.75" x14ac:dyDescent="0.25">
      <c r="A49" s="157"/>
      <c r="B49" s="110" t="s">
        <v>101</v>
      </c>
      <c r="C49" s="111" t="s">
        <v>102</v>
      </c>
      <c r="D49" s="161" t="s">
        <v>55</v>
      </c>
      <c r="E49" s="116">
        <v>170</v>
      </c>
      <c r="F49" s="162">
        <v>0</v>
      </c>
      <c r="G49" s="163">
        <f t="shared" si="0"/>
        <v>0</v>
      </c>
      <c r="H49" s="164"/>
      <c r="I49" s="116"/>
      <c r="J49" s="116"/>
      <c r="K49" s="160"/>
    </row>
    <row r="50" spans="1:11" s="102" customFormat="1" ht="29.25" thickBot="1" x14ac:dyDescent="0.3">
      <c r="A50" s="165"/>
      <c r="B50" s="86" t="s">
        <v>103</v>
      </c>
      <c r="C50" s="87" t="s">
        <v>34</v>
      </c>
      <c r="D50" s="49" t="s">
        <v>55</v>
      </c>
      <c r="E50" s="50">
        <v>15000</v>
      </c>
      <c r="F50" s="51">
        <v>1</v>
      </c>
      <c r="G50" s="90">
        <f t="shared" si="0"/>
        <v>15000</v>
      </c>
      <c r="H50" s="145"/>
      <c r="I50" s="145"/>
      <c r="J50" s="50">
        <f>G50</f>
        <v>15000</v>
      </c>
      <c r="K50" s="146"/>
    </row>
    <row r="51" spans="1:11" s="102" customFormat="1" ht="15.75" thickBot="1" x14ac:dyDescent="0.3">
      <c r="A51" s="166"/>
      <c r="B51" s="57"/>
      <c r="C51" s="57"/>
      <c r="D51" s="57"/>
      <c r="E51" s="57"/>
      <c r="F51" s="167"/>
      <c r="G51" s="168">
        <f>SUM(G35:G50)</f>
        <v>210199</v>
      </c>
      <c r="H51" s="39">
        <f>SUM(H35:H50)</f>
        <v>0</v>
      </c>
      <c r="I51" s="39">
        <f>SUM(I35:I50)</f>
        <v>0</v>
      </c>
      <c r="J51" s="39">
        <f>SUM(J35:J50)</f>
        <v>210199</v>
      </c>
      <c r="K51" s="39">
        <f>SUM(K35:K50)</f>
        <v>0</v>
      </c>
    </row>
    <row r="52" spans="1:11" s="102" customFormat="1" ht="29.25" customHeight="1" thickBot="1" x14ac:dyDescent="0.3">
      <c r="A52" s="152" t="s">
        <v>104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 s="102" customFormat="1" ht="15.75" x14ac:dyDescent="0.25">
      <c r="A53" s="155"/>
      <c r="B53" s="26" t="s">
        <v>105</v>
      </c>
      <c r="C53" s="66" t="s">
        <v>78</v>
      </c>
      <c r="D53" s="169" t="s">
        <v>55</v>
      </c>
      <c r="E53" s="29">
        <v>570</v>
      </c>
      <c r="F53" s="30">
        <v>40</v>
      </c>
      <c r="G53" s="69">
        <f t="shared" ref="G53:G64" si="1">E53*F53</f>
        <v>22800</v>
      </c>
      <c r="H53" s="125"/>
      <c r="I53" s="29"/>
      <c r="J53" s="29">
        <f>G53</f>
        <v>22800</v>
      </c>
      <c r="K53" s="126"/>
    </row>
    <row r="54" spans="1:11" s="102" customFormat="1" ht="15.75" x14ac:dyDescent="0.25">
      <c r="A54" s="157"/>
      <c r="B54" s="141" t="s">
        <v>106</v>
      </c>
      <c r="C54" s="76" t="s">
        <v>78</v>
      </c>
      <c r="D54" s="170" t="s">
        <v>55</v>
      </c>
      <c r="E54" s="106">
        <v>760</v>
      </c>
      <c r="F54" s="142">
        <v>0</v>
      </c>
      <c r="G54" s="80">
        <f t="shared" si="1"/>
        <v>0</v>
      </c>
      <c r="H54" s="143"/>
      <c r="I54" s="106"/>
      <c r="J54" s="106"/>
      <c r="K54" s="144"/>
    </row>
    <row r="55" spans="1:11" s="102" customFormat="1" ht="15.75" x14ac:dyDescent="0.25">
      <c r="A55" s="157"/>
      <c r="B55" s="141" t="s">
        <v>107</v>
      </c>
      <c r="C55" s="76" t="s">
        <v>81</v>
      </c>
      <c r="D55" s="170" t="s">
        <v>55</v>
      </c>
      <c r="E55" s="106">
        <v>886</v>
      </c>
      <c r="F55" s="142">
        <v>40</v>
      </c>
      <c r="G55" s="80">
        <f t="shared" si="1"/>
        <v>35440</v>
      </c>
      <c r="H55" s="143"/>
      <c r="I55" s="106"/>
      <c r="J55" s="106">
        <f>G55</f>
        <v>35440</v>
      </c>
      <c r="K55" s="144"/>
    </row>
    <row r="56" spans="1:11" s="102" customFormat="1" ht="15.75" x14ac:dyDescent="0.25">
      <c r="A56" s="157"/>
      <c r="B56" s="141" t="s">
        <v>108</v>
      </c>
      <c r="C56" s="76" t="s">
        <v>81</v>
      </c>
      <c r="D56" s="170" t="s">
        <v>55</v>
      </c>
      <c r="E56" s="106">
        <v>886</v>
      </c>
      <c r="F56" s="142">
        <v>40</v>
      </c>
      <c r="G56" s="80">
        <f t="shared" si="1"/>
        <v>35440</v>
      </c>
      <c r="H56" s="143"/>
      <c r="I56" s="106"/>
      <c r="J56" s="106">
        <f>G56</f>
        <v>35440</v>
      </c>
      <c r="K56" s="144"/>
    </row>
    <row r="57" spans="1:11" s="102" customFormat="1" ht="42.75" x14ac:dyDescent="0.25">
      <c r="A57" s="157"/>
      <c r="B57" s="75" t="s">
        <v>109</v>
      </c>
      <c r="C57" s="76" t="s">
        <v>87</v>
      </c>
      <c r="D57" s="77" t="s">
        <v>55</v>
      </c>
      <c r="E57" s="106">
        <v>5909</v>
      </c>
      <c r="F57" s="142">
        <v>3</v>
      </c>
      <c r="G57" s="80">
        <f>E57*F57</f>
        <v>17727</v>
      </c>
      <c r="H57" s="143"/>
      <c r="I57" s="106"/>
      <c r="J57" s="106">
        <f>G57</f>
        <v>17727</v>
      </c>
      <c r="K57" s="144"/>
    </row>
    <row r="58" spans="1:11" s="102" customFormat="1" ht="42.75" x14ac:dyDescent="0.25">
      <c r="A58" s="157"/>
      <c r="B58" s="75" t="s">
        <v>110</v>
      </c>
      <c r="C58" s="76" t="s">
        <v>89</v>
      </c>
      <c r="D58" s="77" t="s">
        <v>55</v>
      </c>
      <c r="E58" s="106">
        <v>8481</v>
      </c>
      <c r="F58" s="142">
        <v>3</v>
      </c>
      <c r="G58" s="80">
        <f t="shared" si="1"/>
        <v>25443</v>
      </c>
      <c r="H58" s="143"/>
      <c r="I58" s="106"/>
      <c r="J58" s="106">
        <f>G58</f>
        <v>25443</v>
      </c>
      <c r="K58" s="144"/>
    </row>
    <row r="59" spans="1:11" s="102" customFormat="1" ht="15.75" x14ac:dyDescent="0.25">
      <c r="A59" s="157"/>
      <c r="B59" s="141" t="s">
        <v>111</v>
      </c>
      <c r="C59" s="76" t="s">
        <v>81</v>
      </c>
      <c r="D59" s="170" t="s">
        <v>55</v>
      </c>
      <c r="E59" s="106">
        <v>489</v>
      </c>
      <c r="F59" s="142">
        <v>0</v>
      </c>
      <c r="G59" s="80">
        <f t="shared" si="1"/>
        <v>0</v>
      </c>
      <c r="H59" s="143"/>
      <c r="I59" s="106"/>
      <c r="J59" s="106"/>
      <c r="K59" s="144"/>
    </row>
    <row r="60" spans="1:11" s="102" customFormat="1" x14ac:dyDescent="0.25">
      <c r="A60" s="157"/>
      <c r="B60" s="75" t="s">
        <v>92</v>
      </c>
      <c r="C60" s="76" t="s">
        <v>93</v>
      </c>
      <c r="D60" s="77" t="s">
        <v>55</v>
      </c>
      <c r="E60" s="106">
        <v>1698</v>
      </c>
      <c r="F60" s="142">
        <v>0</v>
      </c>
      <c r="G60" s="80">
        <f t="shared" si="1"/>
        <v>0</v>
      </c>
      <c r="H60" s="143"/>
      <c r="I60" s="106"/>
      <c r="J60" s="106"/>
      <c r="K60" s="144"/>
    </row>
    <row r="61" spans="1:11" s="102" customFormat="1" ht="15.75" x14ac:dyDescent="0.25">
      <c r="A61" s="157"/>
      <c r="B61" s="141" t="s">
        <v>112</v>
      </c>
      <c r="C61" s="76" t="s">
        <v>95</v>
      </c>
      <c r="D61" s="170" t="s">
        <v>55</v>
      </c>
      <c r="E61" s="158">
        <v>732</v>
      </c>
      <c r="F61" s="142">
        <v>4</v>
      </c>
      <c r="G61" s="80">
        <f t="shared" si="1"/>
        <v>2928</v>
      </c>
      <c r="H61" s="143"/>
      <c r="I61" s="106"/>
      <c r="J61" s="106">
        <f>G61</f>
        <v>2928</v>
      </c>
      <c r="K61" s="144"/>
    </row>
    <row r="62" spans="1:11" s="102" customFormat="1" x14ac:dyDescent="0.25">
      <c r="A62" s="157"/>
      <c r="B62" s="141" t="s">
        <v>97</v>
      </c>
      <c r="C62" s="76" t="s">
        <v>98</v>
      </c>
      <c r="D62" s="77" t="s">
        <v>99</v>
      </c>
      <c r="E62" s="106">
        <v>131</v>
      </c>
      <c r="F62" s="142">
        <v>0</v>
      </c>
      <c r="G62" s="159">
        <f>E62*F62</f>
        <v>0</v>
      </c>
      <c r="H62" s="143"/>
      <c r="I62" s="106"/>
      <c r="J62" s="106"/>
      <c r="K62" s="144"/>
    </row>
    <row r="63" spans="1:11" s="102" customFormat="1" ht="28.5" x14ac:dyDescent="0.25">
      <c r="A63" s="157"/>
      <c r="B63" s="141" t="s">
        <v>90</v>
      </c>
      <c r="C63" s="76" t="s">
        <v>91</v>
      </c>
      <c r="D63" s="170" t="s">
        <v>55</v>
      </c>
      <c r="E63" s="158">
        <v>802</v>
      </c>
      <c r="F63" s="142">
        <v>2</v>
      </c>
      <c r="G63" s="80">
        <f t="shared" si="1"/>
        <v>1604</v>
      </c>
      <c r="H63" s="143"/>
      <c r="I63" s="106"/>
      <c r="J63" s="106">
        <f>G63</f>
        <v>1604</v>
      </c>
      <c r="K63" s="144"/>
    </row>
    <row r="64" spans="1:11" s="102" customFormat="1" ht="29.25" thickBot="1" x14ac:dyDescent="0.3">
      <c r="A64" s="165"/>
      <c r="B64" s="47" t="s">
        <v>103</v>
      </c>
      <c r="C64" s="87" t="s">
        <v>34</v>
      </c>
      <c r="D64" s="171" t="s">
        <v>55</v>
      </c>
      <c r="E64" s="50">
        <v>15000</v>
      </c>
      <c r="F64" s="51">
        <v>1</v>
      </c>
      <c r="G64" s="90">
        <f t="shared" si="1"/>
        <v>15000</v>
      </c>
      <c r="H64" s="145"/>
      <c r="I64" s="145"/>
      <c r="J64" s="50">
        <f>G64</f>
        <v>15000</v>
      </c>
      <c r="K64" s="146"/>
    </row>
    <row r="65" spans="1:11" s="102" customFormat="1" ht="15.75" thickBot="1" x14ac:dyDescent="0.3">
      <c r="A65" s="166" t="s">
        <v>37</v>
      </c>
      <c r="B65" s="57"/>
      <c r="C65" s="57"/>
      <c r="D65" s="57"/>
      <c r="E65" s="57"/>
      <c r="F65" s="167"/>
      <c r="G65" s="172">
        <f>SUM(G53:G64)</f>
        <v>156382</v>
      </c>
      <c r="H65" s="173">
        <f>SUM(H53:H64)</f>
        <v>0</v>
      </c>
      <c r="I65" s="173">
        <f>SUM(I53:I64)</f>
        <v>0</v>
      </c>
      <c r="J65" s="173">
        <f>SUM(J53:J64)</f>
        <v>156382</v>
      </c>
      <c r="K65" s="174">
        <f>SUM(K53:K64)</f>
        <v>0</v>
      </c>
    </row>
    <row r="66" spans="1:11" s="102" customFormat="1" ht="30.75" customHeight="1" thickBot="1" x14ac:dyDescent="0.3">
      <c r="A66" s="175" t="s">
        <v>113</v>
      </c>
      <c r="B66" s="153"/>
      <c r="C66" s="153"/>
      <c r="D66" s="153"/>
      <c r="E66" s="153"/>
      <c r="F66" s="153"/>
      <c r="G66" s="153"/>
      <c r="H66" s="153"/>
      <c r="I66" s="153"/>
      <c r="J66" s="153"/>
      <c r="K66" s="154"/>
    </row>
    <row r="67" spans="1:11" s="102" customFormat="1" ht="28.5" x14ac:dyDescent="0.25">
      <c r="A67" s="155"/>
      <c r="B67" s="26" t="s">
        <v>114</v>
      </c>
      <c r="C67" s="176" t="s">
        <v>115</v>
      </c>
      <c r="D67" s="28" t="s">
        <v>55</v>
      </c>
      <c r="E67" s="29">
        <v>1620</v>
      </c>
      <c r="F67" s="30">
        <v>0</v>
      </c>
      <c r="G67" s="69">
        <f t="shared" ref="G67:G73" si="2">E67*F67</f>
        <v>0</v>
      </c>
      <c r="H67" s="125"/>
      <c r="I67" s="29"/>
      <c r="J67" s="29"/>
      <c r="K67" s="126"/>
    </row>
    <row r="68" spans="1:11" s="102" customFormat="1" x14ac:dyDescent="0.25">
      <c r="A68" s="157"/>
      <c r="B68" s="141" t="s">
        <v>116</v>
      </c>
      <c r="C68" s="76" t="s">
        <v>78</v>
      </c>
      <c r="D68" s="77" t="s">
        <v>55</v>
      </c>
      <c r="E68" s="106">
        <v>570</v>
      </c>
      <c r="F68" s="142">
        <v>40</v>
      </c>
      <c r="G68" s="80">
        <f t="shared" si="2"/>
        <v>22800</v>
      </c>
      <c r="H68" s="143"/>
      <c r="I68" s="106"/>
      <c r="J68" s="106">
        <f>G68</f>
        <v>22800</v>
      </c>
      <c r="K68" s="144"/>
    </row>
    <row r="69" spans="1:11" s="102" customFormat="1" x14ac:dyDescent="0.25">
      <c r="A69" s="157"/>
      <c r="B69" s="141" t="s">
        <v>117</v>
      </c>
      <c r="C69" s="76" t="s">
        <v>78</v>
      </c>
      <c r="D69" s="77" t="s">
        <v>55</v>
      </c>
      <c r="E69" s="106">
        <v>760</v>
      </c>
      <c r="F69" s="142">
        <v>0</v>
      </c>
      <c r="G69" s="80">
        <f t="shared" si="2"/>
        <v>0</v>
      </c>
      <c r="H69" s="143"/>
      <c r="I69" s="106"/>
      <c r="J69" s="106"/>
      <c r="K69" s="144"/>
    </row>
    <row r="70" spans="1:11" s="102" customFormat="1" x14ac:dyDescent="0.25">
      <c r="A70" s="157"/>
      <c r="B70" s="141" t="s">
        <v>118</v>
      </c>
      <c r="C70" s="76" t="s">
        <v>81</v>
      </c>
      <c r="D70" s="77" t="s">
        <v>55</v>
      </c>
      <c r="E70" s="106">
        <v>886</v>
      </c>
      <c r="F70" s="142">
        <v>40</v>
      </c>
      <c r="G70" s="80">
        <f t="shared" si="2"/>
        <v>35440</v>
      </c>
      <c r="H70" s="143"/>
      <c r="I70" s="106"/>
      <c r="J70" s="106">
        <f>G70</f>
        <v>35440</v>
      </c>
      <c r="K70" s="144"/>
    </row>
    <row r="71" spans="1:11" s="102" customFormat="1" x14ac:dyDescent="0.25">
      <c r="A71" s="157"/>
      <c r="B71" s="141" t="s">
        <v>119</v>
      </c>
      <c r="C71" s="76" t="s">
        <v>81</v>
      </c>
      <c r="D71" s="77" t="s">
        <v>55</v>
      </c>
      <c r="E71" s="106">
        <v>1264</v>
      </c>
      <c r="F71" s="142">
        <v>40</v>
      </c>
      <c r="G71" s="80">
        <f t="shared" si="2"/>
        <v>50560</v>
      </c>
      <c r="H71" s="143"/>
      <c r="I71" s="106"/>
      <c r="J71" s="106">
        <f>G71</f>
        <v>50560</v>
      </c>
      <c r="K71" s="144"/>
    </row>
    <row r="72" spans="1:11" s="102" customFormat="1" x14ac:dyDescent="0.25">
      <c r="A72" s="157"/>
      <c r="B72" s="141" t="s">
        <v>120</v>
      </c>
      <c r="C72" s="76" t="s">
        <v>84</v>
      </c>
      <c r="D72" s="77" t="s">
        <v>55</v>
      </c>
      <c r="E72" s="106">
        <v>2501</v>
      </c>
      <c r="F72" s="142">
        <v>0</v>
      </c>
      <c r="G72" s="80">
        <f t="shared" si="2"/>
        <v>0</v>
      </c>
      <c r="H72" s="143"/>
      <c r="I72" s="106"/>
      <c r="J72" s="106"/>
      <c r="K72" s="144"/>
    </row>
    <row r="73" spans="1:11" s="102" customFormat="1" ht="15.75" x14ac:dyDescent="0.25">
      <c r="A73" s="157"/>
      <c r="B73" s="141" t="s">
        <v>121</v>
      </c>
      <c r="C73" s="76" t="s">
        <v>91</v>
      </c>
      <c r="D73" s="170" t="s">
        <v>55</v>
      </c>
      <c r="E73" s="158">
        <v>802</v>
      </c>
      <c r="F73" s="142">
        <v>0</v>
      </c>
      <c r="G73" s="80">
        <f t="shared" si="2"/>
        <v>0</v>
      </c>
      <c r="H73" s="164"/>
      <c r="I73" s="116"/>
      <c r="J73" s="116"/>
      <c r="K73" s="160"/>
    </row>
    <row r="74" spans="1:11" s="102" customFormat="1" ht="15.75" thickBot="1" x14ac:dyDescent="0.3">
      <c r="A74" s="165"/>
      <c r="B74" s="47" t="s">
        <v>97</v>
      </c>
      <c r="C74" s="87" t="s">
        <v>98</v>
      </c>
      <c r="D74" s="49" t="s">
        <v>99</v>
      </c>
      <c r="E74" s="50">
        <v>266</v>
      </c>
      <c r="F74" s="51">
        <v>150</v>
      </c>
      <c r="G74" s="177">
        <f>E74*F74</f>
        <v>39900</v>
      </c>
      <c r="H74" s="145"/>
      <c r="I74" s="178"/>
      <c r="J74" s="50">
        <f>G74</f>
        <v>39900</v>
      </c>
      <c r="K74" s="146"/>
    </row>
    <row r="75" spans="1:11" s="102" customFormat="1" ht="15.75" thickBot="1" x14ac:dyDescent="0.3">
      <c r="A75" s="166" t="s">
        <v>37</v>
      </c>
      <c r="B75" s="57"/>
      <c r="C75" s="57"/>
      <c r="D75" s="57"/>
      <c r="E75" s="57"/>
      <c r="F75" s="167"/>
      <c r="G75" s="179">
        <f>SUM(G67:G74)</f>
        <v>148700</v>
      </c>
      <c r="H75" s="173">
        <f>SUM(H67:H74)</f>
        <v>0</v>
      </c>
      <c r="I75" s="173">
        <f>SUM(I67:I74)</f>
        <v>0</v>
      </c>
      <c r="J75" s="173">
        <f>SUM(J67:J74)</f>
        <v>148700</v>
      </c>
      <c r="K75" s="174">
        <f>SUM(K67:K74)</f>
        <v>0</v>
      </c>
    </row>
    <row r="76" spans="1:11" ht="26.25" customHeight="1" thickBot="1" x14ac:dyDescent="0.3">
      <c r="A76" s="180" t="s">
        <v>122</v>
      </c>
      <c r="B76" s="181"/>
      <c r="C76" s="181"/>
      <c r="D76" s="181"/>
      <c r="E76" s="181"/>
      <c r="F76" s="181"/>
      <c r="G76" s="182"/>
      <c r="H76" s="182"/>
      <c r="I76" s="182"/>
      <c r="J76" s="182"/>
      <c r="K76" s="183"/>
    </row>
    <row r="77" spans="1:11" ht="28.5" x14ac:dyDescent="0.25">
      <c r="A77" s="155"/>
      <c r="B77" s="65" t="s">
        <v>123</v>
      </c>
      <c r="C77" s="66" t="s">
        <v>124</v>
      </c>
      <c r="D77" s="28" t="s">
        <v>55</v>
      </c>
      <c r="E77" s="29">
        <v>32</v>
      </c>
      <c r="F77" s="30">
        <v>400</v>
      </c>
      <c r="G77" s="29">
        <f t="shared" ref="G77:G83" si="3">E77*F77</f>
        <v>12800</v>
      </c>
      <c r="H77" s="32">
        <f>F77/4*E77</f>
        <v>3200</v>
      </c>
      <c r="I77" s="32">
        <f>F77/4*E77</f>
        <v>3200</v>
      </c>
      <c r="J77" s="32">
        <f>F77/4*E77</f>
        <v>3200</v>
      </c>
      <c r="K77" s="34">
        <f>F77/4*E77</f>
        <v>3200</v>
      </c>
    </row>
    <row r="78" spans="1:11" ht="28.5" x14ac:dyDescent="0.25">
      <c r="A78" s="157"/>
      <c r="B78" s="75" t="s">
        <v>125</v>
      </c>
      <c r="C78" s="76" t="s">
        <v>124</v>
      </c>
      <c r="D78" s="77" t="s">
        <v>55</v>
      </c>
      <c r="E78" s="106">
        <v>152</v>
      </c>
      <c r="F78" s="142">
        <v>0</v>
      </c>
      <c r="G78" s="106">
        <f>E78*F78</f>
        <v>0</v>
      </c>
      <c r="H78" s="184">
        <f>F78/4*E78</f>
        <v>0</v>
      </c>
      <c r="I78" s="184">
        <f>F78/4*E78</f>
        <v>0</v>
      </c>
      <c r="J78" s="184">
        <f>F78/4*E78</f>
        <v>0</v>
      </c>
      <c r="K78" s="185">
        <f>F78/4*E78</f>
        <v>0</v>
      </c>
    </row>
    <row r="79" spans="1:11" x14ac:dyDescent="0.25">
      <c r="A79" s="157"/>
      <c r="B79" s="75" t="s">
        <v>126</v>
      </c>
      <c r="C79" s="76" t="s">
        <v>127</v>
      </c>
      <c r="D79" s="77" t="s">
        <v>55</v>
      </c>
      <c r="E79" s="106">
        <v>131</v>
      </c>
      <c r="F79" s="142">
        <v>10</v>
      </c>
      <c r="G79" s="106">
        <f t="shared" si="3"/>
        <v>1310</v>
      </c>
      <c r="H79" s="184">
        <f>F79/4*E79</f>
        <v>327.5</v>
      </c>
      <c r="I79" s="184">
        <f>F79/4*E79</f>
        <v>327.5</v>
      </c>
      <c r="J79" s="184">
        <f>F79/4*E79</f>
        <v>327.5</v>
      </c>
      <c r="K79" s="185">
        <f>F79/4*E79</f>
        <v>327.5</v>
      </c>
    </row>
    <row r="80" spans="1:11" x14ac:dyDescent="0.25">
      <c r="A80" s="157"/>
      <c r="B80" s="75" t="s">
        <v>128</v>
      </c>
      <c r="C80" s="76" t="s">
        <v>129</v>
      </c>
      <c r="D80" s="77" t="s">
        <v>55</v>
      </c>
      <c r="E80" s="106">
        <v>2151</v>
      </c>
      <c r="F80" s="142">
        <v>0</v>
      </c>
      <c r="G80" s="106">
        <f t="shared" si="3"/>
        <v>0</v>
      </c>
      <c r="H80" s="184">
        <f>F80/4*E80</f>
        <v>0</v>
      </c>
      <c r="I80" s="184">
        <f>F80/4*E80</f>
        <v>0</v>
      </c>
      <c r="J80" s="184">
        <f>F80/4*E80</f>
        <v>0</v>
      </c>
      <c r="K80" s="185">
        <f>F80/4*E80</f>
        <v>0</v>
      </c>
    </row>
    <row r="81" spans="1:11" ht="28.5" x14ac:dyDescent="0.25">
      <c r="A81" s="157"/>
      <c r="B81" s="75" t="s">
        <v>130</v>
      </c>
      <c r="C81" s="76" t="s">
        <v>131</v>
      </c>
      <c r="D81" s="77" t="s">
        <v>55</v>
      </c>
      <c r="E81" s="106">
        <v>1170</v>
      </c>
      <c r="F81" s="142">
        <v>20</v>
      </c>
      <c r="G81" s="106">
        <f t="shared" si="3"/>
        <v>23400</v>
      </c>
      <c r="H81" s="186"/>
      <c r="I81" s="186"/>
      <c r="J81" s="187"/>
      <c r="K81" s="188">
        <f>G81</f>
        <v>23400</v>
      </c>
    </row>
    <row r="82" spans="1:11" ht="25.5" x14ac:dyDescent="0.25">
      <c r="A82" s="157"/>
      <c r="B82" s="75" t="s">
        <v>132</v>
      </c>
      <c r="C82" s="76" t="s">
        <v>133</v>
      </c>
      <c r="D82" s="77" t="s">
        <v>99</v>
      </c>
      <c r="E82" s="106">
        <v>278</v>
      </c>
      <c r="F82" s="142">
        <v>0</v>
      </c>
      <c r="G82" s="106">
        <f t="shared" si="3"/>
        <v>0</v>
      </c>
      <c r="H82" s="187"/>
      <c r="I82" s="187"/>
      <c r="J82" s="187"/>
      <c r="K82" s="188"/>
    </row>
    <row r="83" spans="1:11" ht="26.25" thickBot="1" x14ac:dyDescent="0.3">
      <c r="A83" s="165"/>
      <c r="B83" s="86" t="s">
        <v>134</v>
      </c>
      <c r="C83" s="87" t="s">
        <v>133</v>
      </c>
      <c r="D83" s="49" t="s">
        <v>99</v>
      </c>
      <c r="E83" s="50">
        <v>99</v>
      </c>
      <c r="F83" s="51">
        <v>0</v>
      </c>
      <c r="G83" s="50">
        <f t="shared" si="3"/>
        <v>0</v>
      </c>
      <c r="H83" s="189"/>
      <c r="I83" s="189"/>
      <c r="J83" s="189"/>
      <c r="K83" s="190"/>
    </row>
    <row r="84" spans="1:11" ht="15.75" thickBot="1" x14ac:dyDescent="0.3">
      <c r="A84" s="166" t="s">
        <v>37</v>
      </c>
      <c r="B84" s="57"/>
      <c r="C84" s="57"/>
      <c r="D84" s="57"/>
      <c r="E84" s="57"/>
      <c r="F84" s="167"/>
      <c r="G84" s="191">
        <f>SUM(H84:K84)</f>
        <v>37510</v>
      </c>
      <c r="H84" s="191">
        <f>SUM(H77:H81)</f>
        <v>3527.5</v>
      </c>
      <c r="I84" s="191">
        <f>SUM(I77:I81)</f>
        <v>3527.5</v>
      </c>
      <c r="J84" s="191">
        <f>SUM(J77:J81)</f>
        <v>3527.5</v>
      </c>
      <c r="K84" s="192">
        <f>SUM(K77:K81)</f>
        <v>26927.5</v>
      </c>
    </row>
    <row r="85" spans="1:11" ht="27" customHeight="1" thickBot="1" x14ac:dyDescent="0.3">
      <c r="A85" s="193" t="s">
        <v>135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5"/>
    </row>
    <row r="86" spans="1:11" ht="29.25" x14ac:dyDescent="0.25">
      <c r="A86" s="196"/>
      <c r="B86" s="197" t="s">
        <v>136</v>
      </c>
      <c r="C86" s="198" t="s">
        <v>137</v>
      </c>
      <c r="D86" s="199" t="s">
        <v>138</v>
      </c>
      <c r="E86" s="200">
        <v>1260</v>
      </c>
      <c r="F86" s="30">
        <v>0</v>
      </c>
      <c r="G86" s="31">
        <f t="shared" ref="G86:G100" si="4">E86*F86</f>
        <v>0</v>
      </c>
      <c r="H86" s="201"/>
      <c r="I86" s="202"/>
      <c r="J86" s="33"/>
      <c r="K86" s="203"/>
    </row>
    <row r="87" spans="1:11" ht="42.75" x14ac:dyDescent="0.25">
      <c r="A87" s="204"/>
      <c r="B87" s="141" t="s">
        <v>139</v>
      </c>
      <c r="C87" s="205" t="s">
        <v>140</v>
      </c>
      <c r="D87" s="77" t="s">
        <v>55</v>
      </c>
      <c r="E87" s="106">
        <v>0</v>
      </c>
      <c r="F87" s="131">
        <v>0</v>
      </c>
      <c r="G87" s="41">
        <f t="shared" si="4"/>
        <v>0</v>
      </c>
      <c r="H87" s="187"/>
      <c r="I87" s="186"/>
      <c r="J87" s="187"/>
      <c r="K87" s="206"/>
    </row>
    <row r="88" spans="1:11" ht="42.75" x14ac:dyDescent="0.25">
      <c r="A88" s="204"/>
      <c r="B88" s="141" t="s">
        <v>141</v>
      </c>
      <c r="C88" s="205" t="s">
        <v>142</v>
      </c>
      <c r="D88" s="207" t="s">
        <v>41</v>
      </c>
      <c r="E88" s="106">
        <v>207</v>
      </c>
      <c r="F88" s="131">
        <v>0</v>
      </c>
      <c r="G88" s="41">
        <f t="shared" si="4"/>
        <v>0</v>
      </c>
      <c r="H88" s="187"/>
      <c r="I88" s="186">
        <f>G88</f>
        <v>0</v>
      </c>
      <c r="J88" s="184"/>
      <c r="K88" s="206"/>
    </row>
    <row r="89" spans="1:11" ht="30.75" customHeight="1" x14ac:dyDescent="0.25">
      <c r="A89" s="204"/>
      <c r="B89" s="141" t="s">
        <v>143</v>
      </c>
      <c r="C89" s="205" t="s">
        <v>144</v>
      </c>
      <c r="D89" s="207" t="s">
        <v>68</v>
      </c>
      <c r="E89" s="106">
        <v>781</v>
      </c>
      <c r="F89" s="131">
        <v>0</v>
      </c>
      <c r="G89" s="41">
        <f t="shared" si="4"/>
        <v>0</v>
      </c>
      <c r="H89" s="143"/>
      <c r="I89" s="106">
        <f>G89</f>
        <v>0</v>
      </c>
      <c r="J89" s="107"/>
      <c r="K89" s="144"/>
    </row>
    <row r="90" spans="1:11" ht="57" x14ac:dyDescent="0.25">
      <c r="A90" s="204"/>
      <c r="B90" s="141" t="s">
        <v>145</v>
      </c>
      <c r="C90" s="205" t="s">
        <v>146</v>
      </c>
      <c r="D90" s="77" t="s">
        <v>55</v>
      </c>
      <c r="E90" s="106">
        <v>3507</v>
      </c>
      <c r="F90" s="131">
        <v>0</v>
      </c>
      <c r="G90" s="41">
        <f t="shared" si="4"/>
        <v>0</v>
      </c>
      <c r="H90" s="143"/>
      <c r="I90" s="106"/>
      <c r="J90" s="107"/>
      <c r="K90" s="144"/>
    </row>
    <row r="91" spans="1:11" ht="42.75" x14ac:dyDescent="0.25">
      <c r="A91" s="204"/>
      <c r="B91" s="141" t="s">
        <v>147</v>
      </c>
      <c r="C91" s="205" t="s">
        <v>148</v>
      </c>
      <c r="D91" s="207" t="s">
        <v>138</v>
      </c>
      <c r="E91" s="106">
        <v>680</v>
      </c>
      <c r="F91" s="131">
        <v>0</v>
      </c>
      <c r="G91" s="41">
        <f t="shared" si="4"/>
        <v>0</v>
      </c>
      <c r="H91" s="143"/>
      <c r="I91" s="106"/>
      <c r="J91" s="143"/>
      <c r="K91" s="144"/>
    </row>
    <row r="92" spans="1:11" ht="28.5" x14ac:dyDescent="0.25">
      <c r="A92" s="204"/>
      <c r="B92" s="141" t="s">
        <v>149</v>
      </c>
      <c r="C92" s="205" t="s">
        <v>150</v>
      </c>
      <c r="D92" s="207" t="s">
        <v>151</v>
      </c>
      <c r="E92" s="106">
        <v>795</v>
      </c>
      <c r="F92" s="131">
        <v>4</v>
      </c>
      <c r="G92" s="41">
        <f t="shared" si="4"/>
        <v>3180</v>
      </c>
      <c r="H92" s="187"/>
      <c r="I92" s="186">
        <f>G92/2</f>
        <v>1590</v>
      </c>
      <c r="J92" s="184">
        <f>G92/2</f>
        <v>1590</v>
      </c>
      <c r="K92" s="206"/>
    </row>
    <row r="93" spans="1:11" x14ac:dyDescent="0.25">
      <c r="A93" s="204"/>
      <c r="B93" s="141" t="s">
        <v>152</v>
      </c>
      <c r="C93" s="205" t="s">
        <v>153</v>
      </c>
      <c r="D93" s="207" t="s">
        <v>55</v>
      </c>
      <c r="E93" s="106">
        <v>11</v>
      </c>
      <c r="F93" s="131">
        <v>0</v>
      </c>
      <c r="G93" s="41">
        <f t="shared" si="4"/>
        <v>0</v>
      </c>
      <c r="H93" s="187"/>
      <c r="I93" s="186"/>
      <c r="J93" s="184"/>
      <c r="K93" s="206"/>
    </row>
    <row r="94" spans="1:11" x14ac:dyDescent="0.25">
      <c r="A94" s="204"/>
      <c r="B94" s="141" t="s">
        <v>154</v>
      </c>
      <c r="C94" s="205" t="s">
        <v>155</v>
      </c>
      <c r="D94" s="207" t="s">
        <v>138</v>
      </c>
      <c r="E94" s="106">
        <v>30</v>
      </c>
      <c r="F94" s="131">
        <v>650</v>
      </c>
      <c r="G94" s="41">
        <f t="shared" si="4"/>
        <v>19500</v>
      </c>
      <c r="H94" s="187"/>
      <c r="I94" s="186">
        <f>G94</f>
        <v>19500</v>
      </c>
      <c r="J94" s="186">
        <f>G94</f>
        <v>19500</v>
      </c>
      <c r="K94" s="206"/>
    </row>
    <row r="95" spans="1:11" x14ac:dyDescent="0.25">
      <c r="A95" s="204"/>
      <c r="B95" s="141" t="s">
        <v>156</v>
      </c>
      <c r="C95" s="205" t="s">
        <v>157</v>
      </c>
      <c r="D95" s="207" t="s">
        <v>138</v>
      </c>
      <c r="E95" s="106">
        <v>700</v>
      </c>
      <c r="F95" s="131">
        <v>0</v>
      </c>
      <c r="G95" s="41">
        <f t="shared" si="4"/>
        <v>0</v>
      </c>
      <c r="H95" s="187"/>
      <c r="I95" s="186"/>
      <c r="J95" s="186"/>
      <c r="K95" s="206"/>
    </row>
    <row r="96" spans="1:11" x14ac:dyDescent="0.25">
      <c r="A96" s="204"/>
      <c r="B96" s="141" t="s">
        <v>158</v>
      </c>
      <c r="C96" s="205" t="s">
        <v>144</v>
      </c>
      <c r="D96" s="77" t="s">
        <v>55</v>
      </c>
      <c r="E96" s="106">
        <v>300</v>
      </c>
      <c r="F96" s="131">
        <v>0</v>
      </c>
      <c r="G96" s="41">
        <f t="shared" si="4"/>
        <v>0</v>
      </c>
      <c r="H96" s="187"/>
      <c r="I96" s="186"/>
      <c r="J96" s="187"/>
      <c r="K96" s="206"/>
    </row>
    <row r="97" spans="1:11" x14ac:dyDescent="0.25">
      <c r="A97" s="204"/>
      <c r="B97" s="208" t="s">
        <v>159</v>
      </c>
      <c r="C97" s="209" t="s">
        <v>160</v>
      </c>
      <c r="D97" s="210" t="s">
        <v>161</v>
      </c>
      <c r="E97" s="116">
        <v>30</v>
      </c>
      <c r="F97" s="131">
        <v>400</v>
      </c>
      <c r="G97" s="41">
        <f t="shared" si="4"/>
        <v>12000</v>
      </c>
      <c r="H97" s="187"/>
      <c r="I97" s="186">
        <f>G97</f>
        <v>12000</v>
      </c>
      <c r="J97" s="186">
        <f>G97</f>
        <v>12000</v>
      </c>
      <c r="K97" s="206"/>
    </row>
    <row r="98" spans="1:11" ht="28.5" x14ac:dyDescent="0.25">
      <c r="A98" s="204"/>
      <c r="B98" s="208" t="s">
        <v>162</v>
      </c>
      <c r="C98" s="205" t="s">
        <v>142</v>
      </c>
      <c r="D98" s="161" t="s">
        <v>68</v>
      </c>
      <c r="E98" s="116">
        <v>156</v>
      </c>
      <c r="F98" s="142">
        <v>0</v>
      </c>
      <c r="G98" s="80">
        <f t="shared" si="4"/>
        <v>0</v>
      </c>
      <c r="H98" s="211"/>
      <c r="I98" s="212"/>
      <c r="J98" s="212"/>
      <c r="K98" s="213"/>
    </row>
    <row r="99" spans="1:11" ht="25.5" x14ac:dyDescent="0.25">
      <c r="A99" s="204"/>
      <c r="B99" s="208" t="s">
        <v>163</v>
      </c>
      <c r="C99" s="209" t="s">
        <v>164</v>
      </c>
      <c r="D99" s="161" t="s">
        <v>68</v>
      </c>
      <c r="E99" s="116">
        <v>162</v>
      </c>
      <c r="F99" s="142">
        <v>0</v>
      </c>
      <c r="G99" s="80">
        <f t="shared" si="4"/>
        <v>0</v>
      </c>
      <c r="H99" s="211"/>
      <c r="I99" s="212"/>
      <c r="J99" s="212"/>
      <c r="K99" s="213"/>
    </row>
    <row r="100" spans="1:11" ht="39" thickBot="1" x14ac:dyDescent="0.3">
      <c r="A100" s="214"/>
      <c r="B100" s="47" t="s">
        <v>165</v>
      </c>
      <c r="C100" s="87" t="s">
        <v>166</v>
      </c>
      <c r="D100" s="49" t="s">
        <v>55</v>
      </c>
      <c r="E100" s="50">
        <v>2065</v>
      </c>
      <c r="F100" s="51">
        <v>5</v>
      </c>
      <c r="G100" s="90">
        <f t="shared" si="4"/>
        <v>10325</v>
      </c>
      <c r="H100" s="189"/>
      <c r="I100" s="54">
        <f>G100</f>
        <v>10325</v>
      </c>
      <c r="J100" s="54"/>
      <c r="K100" s="215"/>
    </row>
    <row r="101" spans="1:11" ht="15.75" thickBot="1" x14ac:dyDescent="0.3">
      <c r="A101" s="166" t="s">
        <v>37</v>
      </c>
      <c r="B101" s="57"/>
      <c r="C101" s="57"/>
      <c r="D101" s="57"/>
      <c r="E101" s="57"/>
      <c r="F101" s="167"/>
      <c r="G101" s="216">
        <f>SUM(H101:K101)</f>
        <v>76505</v>
      </c>
      <c r="H101" s="216">
        <f>SUM(H86:H98)</f>
        <v>0</v>
      </c>
      <c r="I101" s="216">
        <f>SUM(I86:I100)</f>
        <v>43415</v>
      </c>
      <c r="J101" s="216">
        <f>SUM(J86:J99)</f>
        <v>33090</v>
      </c>
      <c r="K101" s="192">
        <f>SUM(K86:K98)</f>
        <v>0</v>
      </c>
    </row>
    <row r="102" spans="1:11" s="102" customFormat="1" ht="15.75" thickBot="1" x14ac:dyDescent="0.3">
      <c r="A102" s="94" t="s">
        <v>167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8"/>
    </row>
    <row r="103" spans="1:11" s="102" customFormat="1" ht="27.75" customHeight="1" x14ac:dyDescent="0.25">
      <c r="A103" s="219"/>
      <c r="B103" s="26" t="s">
        <v>168</v>
      </c>
      <c r="C103" s="220" t="s">
        <v>169</v>
      </c>
      <c r="D103" s="28" t="s">
        <v>55</v>
      </c>
      <c r="E103" s="221">
        <v>9000</v>
      </c>
      <c r="F103" s="222" t="s">
        <v>45</v>
      </c>
      <c r="G103" s="29">
        <f>E103*F103</f>
        <v>0</v>
      </c>
      <c r="H103" s="125"/>
      <c r="I103" s="125"/>
      <c r="J103" s="29"/>
      <c r="K103" s="126"/>
    </row>
    <row r="104" spans="1:11" s="102" customFormat="1" ht="38.25" x14ac:dyDescent="0.25">
      <c r="A104" s="219"/>
      <c r="B104" s="36" t="s">
        <v>170</v>
      </c>
      <c r="C104" s="136" t="s">
        <v>171</v>
      </c>
      <c r="D104" s="137" t="s">
        <v>55</v>
      </c>
      <c r="E104" s="138">
        <v>3500</v>
      </c>
      <c r="F104" s="223" t="s">
        <v>45</v>
      </c>
      <c r="G104" s="130">
        <f>E104*F104</f>
        <v>0</v>
      </c>
      <c r="H104" s="224"/>
      <c r="I104" s="224"/>
      <c r="J104" s="39"/>
      <c r="K104" s="225"/>
    </row>
    <row r="105" spans="1:11" s="102" customFormat="1" ht="15.75" thickBot="1" x14ac:dyDescent="0.3">
      <c r="A105" s="226"/>
      <c r="B105" s="47" t="s">
        <v>112</v>
      </c>
      <c r="C105" s="87" t="s">
        <v>95</v>
      </c>
      <c r="D105" s="49" t="s">
        <v>55</v>
      </c>
      <c r="E105" s="227">
        <v>732</v>
      </c>
      <c r="F105" s="228" t="s">
        <v>45</v>
      </c>
      <c r="G105" s="50">
        <f>E105*F105</f>
        <v>0</v>
      </c>
      <c r="H105" s="145"/>
      <c r="I105" s="145"/>
      <c r="J105" s="50"/>
      <c r="K105" s="146"/>
    </row>
    <row r="106" spans="1:11" s="102" customFormat="1" ht="15.75" thickBot="1" x14ac:dyDescent="0.3">
      <c r="A106" s="229" t="s">
        <v>37</v>
      </c>
      <c r="B106" s="230"/>
      <c r="C106" s="230"/>
      <c r="D106" s="230"/>
      <c r="E106" s="230"/>
      <c r="F106" s="230"/>
      <c r="G106" s="179">
        <f>SUM(H106:K106)</f>
        <v>0</v>
      </c>
      <c r="H106" s="173">
        <f>SUM(H103:H105)</f>
        <v>0</v>
      </c>
      <c r="I106" s="173">
        <f>SUM(I103:I105)</f>
        <v>0</v>
      </c>
      <c r="J106" s="173">
        <f>SUM(J103:J105)</f>
        <v>0</v>
      </c>
      <c r="K106" s="173">
        <f>SUM(K103:K105)</f>
        <v>0</v>
      </c>
    </row>
    <row r="107" spans="1:11" s="102" customFormat="1" ht="15.75" thickBot="1" x14ac:dyDescent="0.3">
      <c r="A107" s="56" t="s">
        <v>172</v>
      </c>
      <c r="B107" s="217"/>
      <c r="C107" s="217"/>
      <c r="D107" s="217"/>
      <c r="E107" s="217"/>
      <c r="F107" s="217"/>
      <c r="G107" s="217"/>
      <c r="H107" s="217"/>
      <c r="I107" s="217"/>
      <c r="J107" s="217"/>
      <c r="K107" s="218"/>
    </row>
    <row r="108" spans="1:11" s="102" customFormat="1" x14ac:dyDescent="0.25">
      <c r="A108" s="56"/>
      <c r="B108" s="231" t="s">
        <v>173</v>
      </c>
      <c r="C108" s="220" t="s">
        <v>174</v>
      </c>
      <c r="D108" s="28" t="s">
        <v>138</v>
      </c>
      <c r="E108" s="221">
        <v>374</v>
      </c>
      <c r="F108" s="222" t="s">
        <v>45</v>
      </c>
      <c r="G108" s="221">
        <f>E108*F108</f>
        <v>0</v>
      </c>
      <c r="H108" s="221"/>
      <c r="I108" s="221"/>
      <c r="J108" s="221"/>
      <c r="K108" s="232"/>
    </row>
    <row r="109" spans="1:11" s="102" customFormat="1" ht="42.75" x14ac:dyDescent="0.25">
      <c r="A109" s="166"/>
      <c r="B109" s="233" t="s">
        <v>175</v>
      </c>
      <c r="C109" s="234" t="s">
        <v>176</v>
      </c>
      <c r="D109" s="77" t="s">
        <v>138</v>
      </c>
      <c r="E109" s="104">
        <v>432</v>
      </c>
      <c r="F109" s="235" t="s">
        <v>45</v>
      </c>
      <c r="G109" s="104">
        <f>F109*E109</f>
        <v>0</v>
      </c>
      <c r="H109" s="104"/>
      <c r="I109" s="104"/>
      <c r="J109" s="104"/>
      <c r="K109" s="236"/>
    </row>
    <row r="110" spans="1:11" s="102" customFormat="1" ht="42.75" x14ac:dyDescent="0.25">
      <c r="A110" s="166"/>
      <c r="B110" s="233" t="s">
        <v>177</v>
      </c>
      <c r="C110" s="237" t="s">
        <v>178</v>
      </c>
      <c r="D110" s="77" t="s">
        <v>55</v>
      </c>
      <c r="E110" s="104">
        <v>1620</v>
      </c>
      <c r="F110" s="235" t="s">
        <v>45</v>
      </c>
      <c r="G110" s="104">
        <f>E110*F110</f>
        <v>0</v>
      </c>
      <c r="H110" s="104"/>
      <c r="I110" s="104"/>
      <c r="J110" s="104"/>
      <c r="K110" s="236"/>
    </row>
    <row r="111" spans="1:11" s="102" customFormat="1" ht="28.5" x14ac:dyDescent="0.25">
      <c r="A111" s="166"/>
      <c r="B111" s="238" t="s">
        <v>179</v>
      </c>
      <c r="C111" s="237"/>
      <c r="D111" s="161" t="s">
        <v>55</v>
      </c>
      <c r="E111" s="112">
        <v>1500</v>
      </c>
      <c r="F111" s="239" t="s">
        <v>56</v>
      </c>
      <c r="G111" s="104">
        <f>E111*F111</f>
        <v>7500</v>
      </c>
      <c r="H111" s="112"/>
      <c r="I111" s="112"/>
      <c r="J111" s="112">
        <f>G111</f>
        <v>7500</v>
      </c>
      <c r="K111" s="240"/>
    </row>
    <row r="112" spans="1:11" s="102" customFormat="1" ht="28.5" x14ac:dyDescent="0.25">
      <c r="A112" s="166"/>
      <c r="B112" s="238" t="s">
        <v>180</v>
      </c>
      <c r="C112" s="237"/>
      <c r="D112" s="161" t="s">
        <v>55</v>
      </c>
      <c r="E112" s="112">
        <v>2500</v>
      </c>
      <c r="F112" s="239" t="s">
        <v>56</v>
      </c>
      <c r="G112" s="104">
        <f>E112*F112</f>
        <v>12500</v>
      </c>
      <c r="H112" s="112"/>
      <c r="I112" s="112"/>
      <c r="J112" s="112">
        <f>G112</f>
        <v>12500</v>
      </c>
      <c r="K112" s="240"/>
    </row>
    <row r="113" spans="1:12" s="102" customFormat="1" ht="39" thickBot="1" x14ac:dyDescent="0.3">
      <c r="A113" s="229"/>
      <c r="B113" s="241" t="s">
        <v>181</v>
      </c>
      <c r="C113" s="242" t="s">
        <v>169</v>
      </c>
      <c r="D113" s="49" t="s">
        <v>55</v>
      </c>
      <c r="E113" s="243">
        <v>0</v>
      </c>
      <c r="F113" s="244">
        <v>0</v>
      </c>
      <c r="G113" s="245">
        <f>E113*F113</f>
        <v>0</v>
      </c>
      <c r="H113" s="246"/>
      <c r="I113" s="246"/>
      <c r="J113" s="246"/>
      <c r="K113" s="247"/>
    </row>
    <row r="114" spans="1:12" s="102" customFormat="1" ht="15.75" thickBot="1" x14ac:dyDescent="0.3">
      <c r="A114" s="229" t="s">
        <v>37</v>
      </c>
      <c r="B114" s="230"/>
      <c r="C114" s="230"/>
      <c r="D114" s="230"/>
      <c r="E114" s="230"/>
      <c r="F114" s="230"/>
      <c r="G114" s="248">
        <f>SUM(H114:K114)</f>
        <v>20000</v>
      </c>
      <c r="H114" s="249">
        <f>SUM(H108:H113)</f>
        <v>0</v>
      </c>
      <c r="I114" s="249">
        <f>SUM(I108:I113)</f>
        <v>0</v>
      </c>
      <c r="J114" s="249">
        <f>SUM(J108:J113)</f>
        <v>20000</v>
      </c>
      <c r="K114" s="250">
        <f>SUM(K108:K113)</f>
        <v>0</v>
      </c>
    </row>
    <row r="115" spans="1:12" ht="15.75" thickBot="1" x14ac:dyDescent="0.3">
      <c r="A115" s="251" t="s">
        <v>182</v>
      </c>
      <c r="B115" s="252"/>
      <c r="C115" s="252"/>
      <c r="D115" s="252"/>
      <c r="E115" s="252"/>
      <c r="F115" s="252"/>
      <c r="G115" s="253">
        <f>G14+G26+G33+G51+G65+G75+G84+G101+G106+G20+G114</f>
        <v>903078</v>
      </c>
      <c r="H115" s="254"/>
      <c r="I115" s="254"/>
      <c r="J115" s="254"/>
      <c r="K115" s="255"/>
      <c r="L115" s="256"/>
    </row>
    <row r="116" spans="1:12" x14ac:dyDescent="0.25">
      <c r="A116" s="257"/>
      <c r="B116" s="258"/>
      <c r="C116" s="258"/>
      <c r="D116" s="259"/>
      <c r="E116" s="259"/>
      <c r="F116" s="259"/>
      <c r="G116" s="156"/>
    </row>
    <row r="117" spans="1:12" ht="30" x14ac:dyDescent="0.25">
      <c r="A117" s="260"/>
      <c r="B117" s="261" t="s">
        <v>183</v>
      </c>
      <c r="C117" s="261"/>
      <c r="D117" s="102"/>
      <c r="E117" s="102"/>
      <c r="F117" s="102"/>
      <c r="G117" s="102"/>
    </row>
    <row r="118" spans="1:12" ht="30" x14ac:dyDescent="0.25">
      <c r="A118" s="260"/>
      <c r="B118" s="262" t="s">
        <v>184</v>
      </c>
      <c r="C118" s="262"/>
      <c r="D118" s="156"/>
      <c r="E118" s="156"/>
      <c r="F118" s="102"/>
      <c r="G118" s="102"/>
    </row>
    <row r="119" spans="1:12" x14ac:dyDescent="0.25">
      <c r="A119" s="260"/>
      <c r="B119" s="263" t="s">
        <v>185</v>
      </c>
      <c r="C119" s="263"/>
      <c r="D119" s="264" t="s">
        <v>186</v>
      </c>
      <c r="E119" s="265"/>
      <c r="F119" s="102"/>
      <c r="G119" s="102"/>
    </row>
    <row r="120" spans="1:12" ht="30" x14ac:dyDescent="0.25">
      <c r="A120" s="260"/>
      <c r="B120" s="262" t="s">
        <v>187</v>
      </c>
      <c r="C120" s="262"/>
      <c r="D120" s="266"/>
      <c r="E120" s="266"/>
      <c r="F120" s="102"/>
      <c r="G120" s="102"/>
    </row>
    <row r="121" spans="1:12" x14ac:dyDescent="0.25">
      <c r="A121" s="260"/>
      <c r="B121" s="263" t="s">
        <v>185</v>
      </c>
      <c r="C121" s="263"/>
      <c r="D121" s="264" t="s">
        <v>186</v>
      </c>
      <c r="E121" s="102"/>
      <c r="F121" s="102"/>
      <c r="G121" s="102"/>
    </row>
    <row r="122" spans="1:12" x14ac:dyDescent="0.25">
      <c r="A122" s="260"/>
      <c r="B122" s="267"/>
      <c r="C122" s="267"/>
      <c r="D122" s="102"/>
      <c r="E122" s="102"/>
      <c r="F122" s="102"/>
      <c r="G122" s="102"/>
    </row>
    <row r="123" spans="1:12" x14ac:dyDescent="0.25">
      <c r="A123" s="260"/>
      <c r="B123" s="267"/>
      <c r="C123" s="267"/>
      <c r="D123" s="102"/>
      <c r="E123" s="102"/>
      <c r="F123" s="102"/>
      <c r="G123" s="102"/>
    </row>
    <row r="124" spans="1:12" x14ac:dyDescent="0.25">
      <c r="A124" s="260"/>
      <c r="B124" s="267"/>
      <c r="C124" s="267"/>
      <c r="D124" s="102"/>
      <c r="E124" s="102"/>
      <c r="F124" s="102"/>
      <c r="G124" s="102"/>
    </row>
    <row r="125" spans="1:12" x14ac:dyDescent="0.25">
      <c r="A125" s="260"/>
      <c r="B125" s="267"/>
      <c r="C125" s="267"/>
      <c r="D125" s="102"/>
      <c r="E125" s="102"/>
      <c r="F125" s="102"/>
      <c r="G125" s="102"/>
    </row>
    <row r="126" spans="1:12" x14ac:dyDescent="0.25">
      <c r="A126" s="260"/>
      <c r="B126" s="267"/>
      <c r="C126" s="267"/>
      <c r="D126" s="102"/>
      <c r="E126" s="102"/>
      <c r="F126" s="102"/>
      <c r="G126" s="102"/>
    </row>
    <row r="127" spans="1:12" x14ac:dyDescent="0.25">
      <c r="A127" s="260"/>
      <c r="B127" s="267"/>
      <c r="C127" s="267"/>
      <c r="D127" s="102"/>
      <c r="E127" s="102"/>
      <c r="F127" s="102"/>
      <c r="G127" s="102"/>
    </row>
    <row r="128" spans="1:12" x14ac:dyDescent="0.25">
      <c r="A128" s="260"/>
      <c r="B128" s="267"/>
      <c r="C128" s="267"/>
      <c r="D128" s="102"/>
      <c r="E128" s="102"/>
      <c r="F128" s="102"/>
      <c r="G128" s="102"/>
    </row>
    <row r="129" spans="1:7" x14ac:dyDescent="0.25">
      <c r="A129" s="260"/>
      <c r="B129" s="267"/>
      <c r="C129" s="267"/>
      <c r="D129" s="102"/>
      <c r="E129" s="102"/>
      <c r="F129" s="102"/>
      <c r="G129" s="102"/>
    </row>
    <row r="130" spans="1:7" x14ac:dyDescent="0.25">
      <c r="A130" s="260"/>
      <c r="B130" s="267"/>
      <c r="C130" s="267"/>
      <c r="D130" s="102"/>
      <c r="E130" s="102"/>
      <c r="F130" s="102"/>
      <c r="G130" s="102"/>
    </row>
    <row r="131" spans="1:7" x14ac:dyDescent="0.25">
      <c r="A131" s="260"/>
      <c r="B131" s="267"/>
      <c r="C131" s="267"/>
      <c r="D131" s="102"/>
      <c r="E131" s="102"/>
      <c r="F131" s="102"/>
      <c r="G131" s="102"/>
    </row>
    <row r="132" spans="1:7" x14ac:dyDescent="0.25">
      <c r="A132" s="260"/>
      <c r="B132" s="267"/>
      <c r="C132" s="267"/>
      <c r="D132" s="102"/>
      <c r="E132" s="102"/>
      <c r="F132" s="102"/>
      <c r="G132" s="102"/>
    </row>
    <row r="133" spans="1:7" x14ac:dyDescent="0.25">
      <c r="A133" s="260"/>
      <c r="B133" s="267"/>
      <c r="C133" s="267"/>
      <c r="D133" s="102"/>
      <c r="E133" s="102"/>
      <c r="F133" s="102"/>
      <c r="G133" s="102"/>
    </row>
    <row r="134" spans="1:7" x14ac:dyDescent="0.25">
      <c r="A134" s="260"/>
      <c r="B134" s="267"/>
      <c r="C134" s="267"/>
      <c r="D134" s="102"/>
      <c r="E134" s="102"/>
      <c r="F134" s="102"/>
      <c r="G134" s="102"/>
    </row>
    <row r="135" spans="1:7" x14ac:dyDescent="0.25">
      <c r="A135" s="260"/>
      <c r="B135" s="267"/>
      <c r="C135" s="267"/>
      <c r="D135" s="102"/>
      <c r="E135" s="102"/>
      <c r="F135" s="102"/>
      <c r="G135" s="102"/>
    </row>
    <row r="136" spans="1:7" x14ac:dyDescent="0.25">
      <c r="A136" s="260"/>
      <c r="B136" s="267"/>
      <c r="C136" s="267"/>
      <c r="D136" s="102"/>
      <c r="E136" s="102"/>
      <c r="F136" s="102"/>
      <c r="G136" s="102"/>
    </row>
    <row r="137" spans="1:7" x14ac:dyDescent="0.25">
      <c r="A137" s="260"/>
      <c r="B137" s="267"/>
      <c r="C137" s="267"/>
      <c r="D137" s="102"/>
      <c r="E137" s="102"/>
      <c r="F137" s="102"/>
      <c r="G137" s="102"/>
    </row>
    <row r="138" spans="1:7" x14ac:dyDescent="0.25">
      <c r="A138" s="260"/>
      <c r="B138" s="267"/>
      <c r="C138" s="267"/>
      <c r="D138" s="102"/>
      <c r="E138" s="102"/>
      <c r="F138" s="102"/>
      <c r="G138" s="102"/>
    </row>
    <row r="139" spans="1:7" x14ac:dyDescent="0.25">
      <c r="A139" s="260"/>
      <c r="B139" s="267"/>
      <c r="C139" s="267"/>
      <c r="D139" s="102"/>
      <c r="E139" s="102"/>
      <c r="F139" s="102"/>
      <c r="G139" s="102"/>
    </row>
    <row r="140" spans="1:7" x14ac:dyDescent="0.25">
      <c r="A140" s="260"/>
      <c r="B140" s="267"/>
      <c r="C140" s="267"/>
      <c r="D140" s="102"/>
      <c r="E140" s="102"/>
      <c r="F140" s="102"/>
      <c r="G140" s="102"/>
    </row>
    <row r="141" spans="1:7" x14ac:dyDescent="0.25">
      <c r="A141" s="260"/>
      <c r="B141" s="267"/>
      <c r="C141" s="267"/>
      <c r="D141" s="102"/>
      <c r="E141" s="102"/>
      <c r="F141" s="102"/>
      <c r="G141" s="102"/>
    </row>
    <row r="142" spans="1:7" x14ac:dyDescent="0.25">
      <c r="A142" s="260"/>
      <c r="B142" s="267"/>
      <c r="C142" s="267"/>
      <c r="D142" s="102"/>
      <c r="E142" s="102"/>
      <c r="F142" s="102"/>
      <c r="G142" s="102"/>
    </row>
    <row r="143" spans="1:7" x14ac:dyDescent="0.25">
      <c r="A143" s="260"/>
      <c r="B143" s="267"/>
      <c r="C143" s="267"/>
      <c r="D143" s="102"/>
      <c r="E143" s="102"/>
      <c r="F143" s="102"/>
      <c r="G143" s="102"/>
    </row>
    <row r="144" spans="1:7" x14ac:dyDescent="0.25">
      <c r="A144" s="260"/>
      <c r="B144" s="267"/>
      <c r="C144" s="267"/>
      <c r="D144" s="102"/>
      <c r="E144" s="102"/>
      <c r="F144" s="102"/>
      <c r="G144" s="102"/>
    </row>
    <row r="145" spans="1:7" x14ac:dyDescent="0.25">
      <c r="A145" s="260"/>
      <c r="B145" s="267"/>
      <c r="C145" s="267"/>
      <c r="D145" s="102"/>
      <c r="E145" s="102"/>
      <c r="F145" s="102"/>
      <c r="G145" s="102"/>
    </row>
    <row r="146" spans="1:7" x14ac:dyDescent="0.25">
      <c r="A146" s="260"/>
      <c r="B146" s="267"/>
      <c r="C146" s="267"/>
      <c r="D146" s="102"/>
      <c r="E146" s="102"/>
      <c r="F146" s="102"/>
      <c r="G146" s="102"/>
    </row>
    <row r="147" spans="1:7" x14ac:dyDescent="0.25">
      <c r="A147" s="260"/>
      <c r="B147" s="267"/>
      <c r="C147" s="267"/>
      <c r="D147" s="102"/>
      <c r="E147" s="102"/>
      <c r="F147" s="102"/>
      <c r="G147" s="102"/>
    </row>
    <row r="148" spans="1:7" x14ac:dyDescent="0.25">
      <c r="A148" s="260"/>
      <c r="B148" s="267"/>
      <c r="C148" s="267"/>
      <c r="D148" s="102"/>
      <c r="E148" s="102"/>
      <c r="F148" s="102"/>
      <c r="G148" s="102"/>
    </row>
    <row r="149" spans="1:7" x14ac:dyDescent="0.25">
      <c r="A149" s="260"/>
      <c r="B149" s="267"/>
      <c r="C149" s="267"/>
      <c r="D149" s="102"/>
      <c r="E149" s="102"/>
      <c r="F149" s="102"/>
      <c r="G149" s="102"/>
    </row>
    <row r="150" spans="1:7" x14ac:dyDescent="0.25">
      <c r="A150" s="260"/>
      <c r="B150" s="267"/>
      <c r="C150" s="267"/>
      <c r="D150" s="102"/>
      <c r="E150" s="102"/>
      <c r="F150" s="102"/>
      <c r="G150" s="102"/>
    </row>
    <row r="151" spans="1:7" x14ac:dyDescent="0.25">
      <c r="A151" s="260"/>
      <c r="B151" s="267"/>
      <c r="C151" s="267"/>
      <c r="D151" s="102"/>
      <c r="E151" s="102"/>
      <c r="F151" s="102"/>
      <c r="G151" s="102"/>
    </row>
    <row r="152" spans="1:7" x14ac:dyDescent="0.25">
      <c r="A152" s="260"/>
      <c r="B152" s="267"/>
      <c r="C152" s="267"/>
      <c r="D152" s="102"/>
      <c r="E152" s="102"/>
      <c r="F152" s="102"/>
      <c r="G152" s="102"/>
    </row>
    <row r="153" spans="1:7" x14ac:dyDescent="0.25">
      <c r="A153" s="260"/>
      <c r="B153" s="267"/>
      <c r="C153" s="267"/>
      <c r="D153" s="102"/>
      <c r="E153" s="102"/>
      <c r="F153" s="102"/>
      <c r="G153" s="102"/>
    </row>
    <row r="154" spans="1:7" x14ac:dyDescent="0.25">
      <c r="A154" s="260"/>
      <c r="B154" s="267"/>
      <c r="C154" s="267"/>
      <c r="D154" s="102"/>
      <c r="E154" s="102"/>
      <c r="F154" s="102"/>
      <c r="G154" s="102"/>
    </row>
    <row r="155" spans="1:7" x14ac:dyDescent="0.25">
      <c r="A155" s="260"/>
      <c r="B155" s="267"/>
      <c r="C155" s="267"/>
      <c r="D155" s="102"/>
      <c r="E155" s="102"/>
      <c r="F155" s="102"/>
      <c r="G155" s="102"/>
    </row>
    <row r="156" spans="1:7" x14ac:dyDescent="0.25">
      <c r="A156" s="260"/>
      <c r="B156" s="267"/>
      <c r="C156" s="267"/>
      <c r="D156" s="102"/>
      <c r="E156" s="102"/>
      <c r="F156" s="102"/>
      <c r="G156" s="102"/>
    </row>
    <row r="157" spans="1:7" x14ac:dyDescent="0.25">
      <c r="A157" s="260"/>
      <c r="B157" s="267"/>
      <c r="C157" s="267"/>
      <c r="D157" s="102"/>
      <c r="E157" s="102"/>
      <c r="F157" s="102"/>
      <c r="G157" s="102"/>
    </row>
    <row r="158" spans="1:7" x14ac:dyDescent="0.25">
      <c r="A158" s="260"/>
      <c r="B158" s="267"/>
      <c r="C158" s="267"/>
      <c r="D158" s="102"/>
      <c r="E158" s="102"/>
      <c r="F158" s="102"/>
      <c r="G158" s="102"/>
    </row>
    <row r="159" spans="1:7" x14ac:dyDescent="0.25">
      <c r="A159" s="260"/>
      <c r="B159" s="267"/>
      <c r="C159" s="267"/>
      <c r="D159" s="102"/>
      <c r="E159" s="102"/>
      <c r="F159" s="102"/>
      <c r="G159" s="102"/>
    </row>
    <row r="160" spans="1:7" x14ac:dyDescent="0.25">
      <c r="A160" s="260"/>
      <c r="B160" s="267"/>
      <c r="C160" s="267"/>
      <c r="D160" s="102"/>
      <c r="E160" s="102"/>
      <c r="F160" s="102"/>
      <c r="G160" s="102"/>
    </row>
    <row r="161" spans="1:7" x14ac:dyDescent="0.25">
      <c r="A161" s="260"/>
      <c r="B161" s="267"/>
      <c r="C161" s="267"/>
      <c r="D161" s="102"/>
      <c r="E161" s="102"/>
      <c r="F161" s="102"/>
      <c r="G161" s="102"/>
    </row>
    <row r="162" spans="1:7" x14ac:dyDescent="0.25">
      <c r="A162" s="260"/>
      <c r="B162" s="267"/>
      <c r="C162" s="267"/>
      <c r="D162" s="102"/>
      <c r="E162" s="102"/>
      <c r="F162" s="102"/>
      <c r="G162" s="102"/>
    </row>
    <row r="163" spans="1:7" x14ac:dyDescent="0.25">
      <c r="A163" s="260"/>
      <c r="B163" s="267"/>
      <c r="C163" s="267"/>
      <c r="D163" s="102"/>
      <c r="E163" s="102"/>
      <c r="F163" s="102"/>
      <c r="G163" s="102"/>
    </row>
    <row r="164" spans="1:7" x14ac:dyDescent="0.25">
      <c r="A164" s="260"/>
      <c r="B164" s="267"/>
      <c r="C164" s="267"/>
      <c r="D164" s="102"/>
      <c r="E164" s="102"/>
      <c r="F164" s="102"/>
      <c r="G164" s="102"/>
    </row>
    <row r="165" spans="1:7" x14ac:dyDescent="0.25">
      <c r="A165" s="260"/>
      <c r="B165" s="267"/>
      <c r="C165" s="267"/>
      <c r="D165" s="102"/>
      <c r="E165" s="102"/>
      <c r="F165" s="102"/>
      <c r="G165" s="102"/>
    </row>
    <row r="166" spans="1:7" x14ac:dyDescent="0.25">
      <c r="A166" s="260"/>
      <c r="B166" s="267"/>
      <c r="C166" s="267"/>
      <c r="D166" s="102"/>
      <c r="E166" s="102"/>
      <c r="F166" s="102"/>
      <c r="G166" s="102"/>
    </row>
    <row r="167" spans="1:7" x14ac:dyDescent="0.25">
      <c r="A167" s="260"/>
      <c r="B167" s="267"/>
      <c r="C167" s="267"/>
      <c r="D167" s="102"/>
      <c r="E167" s="102"/>
      <c r="F167" s="102"/>
      <c r="G167" s="102"/>
    </row>
    <row r="168" spans="1:7" x14ac:dyDescent="0.25">
      <c r="A168" s="260"/>
      <c r="B168" s="267"/>
      <c r="C168" s="267"/>
      <c r="D168" s="102"/>
      <c r="E168" s="102"/>
      <c r="F168" s="102"/>
      <c r="G168" s="102"/>
    </row>
    <row r="169" spans="1:7" x14ac:dyDescent="0.25">
      <c r="A169" s="260"/>
      <c r="B169" s="267"/>
      <c r="C169" s="267"/>
      <c r="D169" s="102"/>
      <c r="E169" s="102"/>
      <c r="F169" s="102"/>
      <c r="G169" s="102"/>
    </row>
    <row r="170" spans="1:7" x14ac:dyDescent="0.25">
      <c r="A170" s="260"/>
      <c r="B170" s="267"/>
      <c r="C170" s="267"/>
      <c r="D170" s="102"/>
      <c r="E170" s="102"/>
      <c r="F170" s="102"/>
      <c r="G170" s="102"/>
    </row>
    <row r="171" spans="1:7" x14ac:dyDescent="0.25">
      <c r="A171" s="260"/>
      <c r="B171" s="267"/>
      <c r="C171" s="267"/>
      <c r="D171" s="102"/>
      <c r="E171" s="102"/>
      <c r="F171" s="102"/>
      <c r="G171" s="102"/>
    </row>
    <row r="172" spans="1:7" x14ac:dyDescent="0.25">
      <c r="A172" s="260"/>
      <c r="B172" s="267"/>
      <c r="C172" s="267"/>
      <c r="D172" s="102"/>
      <c r="E172" s="102"/>
      <c r="F172" s="102"/>
      <c r="G172" s="102"/>
    </row>
    <row r="173" spans="1:7" x14ac:dyDescent="0.25">
      <c r="A173" s="260"/>
      <c r="B173" s="267"/>
      <c r="C173" s="267"/>
      <c r="D173" s="102"/>
      <c r="E173" s="102"/>
      <c r="F173" s="102"/>
      <c r="G173" s="102"/>
    </row>
    <row r="174" spans="1:7" x14ac:dyDescent="0.25">
      <c r="A174" s="260"/>
      <c r="B174" s="267"/>
      <c r="C174" s="267"/>
      <c r="D174" s="102"/>
      <c r="E174" s="102"/>
      <c r="F174" s="102"/>
      <c r="G174" s="102"/>
    </row>
    <row r="175" spans="1:7" x14ac:dyDescent="0.25">
      <c r="A175" s="260"/>
      <c r="B175" s="267"/>
      <c r="C175" s="267"/>
      <c r="D175" s="102"/>
      <c r="E175" s="102"/>
      <c r="F175" s="102"/>
      <c r="G175" s="102"/>
    </row>
    <row r="176" spans="1:7" x14ac:dyDescent="0.25">
      <c r="A176" s="260"/>
      <c r="B176" s="267"/>
      <c r="C176" s="267"/>
      <c r="D176" s="102"/>
      <c r="E176" s="102"/>
      <c r="F176" s="102"/>
      <c r="G176" s="102"/>
    </row>
    <row r="177" spans="1:7" x14ac:dyDescent="0.25">
      <c r="A177" s="260"/>
      <c r="B177" s="267"/>
      <c r="C177" s="267"/>
      <c r="D177" s="102"/>
      <c r="E177" s="102"/>
      <c r="F177" s="102"/>
      <c r="G177" s="102"/>
    </row>
    <row r="178" spans="1:7" x14ac:dyDescent="0.25">
      <c r="A178" s="260"/>
      <c r="B178" s="267"/>
      <c r="C178" s="267"/>
      <c r="D178" s="102"/>
      <c r="E178" s="102"/>
      <c r="F178" s="102"/>
      <c r="G178" s="102"/>
    </row>
    <row r="179" spans="1:7" x14ac:dyDescent="0.25">
      <c r="A179" s="260"/>
      <c r="B179" s="267"/>
      <c r="C179" s="267"/>
      <c r="D179" s="102"/>
      <c r="E179" s="102"/>
      <c r="F179" s="102"/>
      <c r="G179" s="102"/>
    </row>
    <row r="180" spans="1:7" x14ac:dyDescent="0.25">
      <c r="A180" s="260"/>
      <c r="B180" s="267"/>
      <c r="C180" s="267"/>
      <c r="D180" s="102"/>
      <c r="E180" s="102"/>
      <c r="F180" s="102"/>
      <c r="G180" s="102"/>
    </row>
    <row r="181" spans="1:7" x14ac:dyDescent="0.25">
      <c r="A181" s="260"/>
      <c r="B181" s="267"/>
      <c r="C181" s="267"/>
      <c r="D181" s="102"/>
      <c r="E181" s="102"/>
      <c r="F181" s="102"/>
      <c r="G181" s="102"/>
    </row>
    <row r="182" spans="1:7" x14ac:dyDescent="0.25">
      <c r="A182" s="260"/>
      <c r="B182" s="267"/>
      <c r="C182" s="267"/>
      <c r="D182" s="102"/>
      <c r="E182" s="102"/>
      <c r="F182" s="102"/>
      <c r="G182" s="102"/>
    </row>
    <row r="183" spans="1:7" x14ac:dyDescent="0.25">
      <c r="A183" s="260"/>
      <c r="B183" s="267"/>
      <c r="C183" s="267"/>
      <c r="D183" s="102"/>
      <c r="E183" s="102"/>
      <c r="F183" s="102"/>
      <c r="G183" s="102"/>
    </row>
    <row r="184" spans="1:7" x14ac:dyDescent="0.25">
      <c r="A184" s="260"/>
      <c r="B184" s="267"/>
      <c r="C184" s="267"/>
      <c r="D184" s="102"/>
      <c r="E184" s="102"/>
      <c r="F184" s="102"/>
      <c r="G184" s="102"/>
    </row>
    <row r="185" spans="1:7" x14ac:dyDescent="0.25">
      <c r="A185" s="260"/>
      <c r="B185" s="267"/>
      <c r="C185" s="267"/>
      <c r="D185" s="102"/>
      <c r="E185" s="102"/>
      <c r="F185" s="102"/>
      <c r="G185" s="102"/>
    </row>
    <row r="186" spans="1:7" x14ac:dyDescent="0.25">
      <c r="A186" s="260"/>
      <c r="B186" s="267"/>
      <c r="C186" s="267"/>
      <c r="D186" s="102"/>
      <c r="E186" s="102"/>
      <c r="F186" s="102"/>
      <c r="G186" s="102"/>
    </row>
    <row r="187" spans="1:7" x14ac:dyDescent="0.25">
      <c r="A187" s="260"/>
      <c r="B187" s="267"/>
      <c r="C187" s="267"/>
      <c r="D187" s="102"/>
      <c r="E187" s="102"/>
      <c r="F187" s="102"/>
      <c r="G187" s="102"/>
    </row>
    <row r="188" spans="1:7" x14ac:dyDescent="0.25">
      <c r="A188" s="260"/>
      <c r="B188" s="267"/>
      <c r="C188" s="267"/>
      <c r="D188" s="102"/>
      <c r="E188" s="102"/>
      <c r="F188" s="102"/>
      <c r="G188" s="102"/>
    </row>
    <row r="189" spans="1:7" x14ac:dyDescent="0.25">
      <c r="A189" s="260"/>
      <c r="B189" s="267"/>
      <c r="C189" s="267"/>
      <c r="D189" s="102"/>
      <c r="E189" s="102"/>
      <c r="F189" s="102"/>
      <c r="G189" s="102"/>
    </row>
    <row r="190" spans="1:7" x14ac:dyDescent="0.25">
      <c r="A190" s="260"/>
      <c r="B190" s="267"/>
      <c r="C190" s="267"/>
      <c r="D190" s="102"/>
      <c r="E190" s="102"/>
      <c r="F190" s="102"/>
      <c r="G190" s="102"/>
    </row>
    <row r="191" spans="1:7" x14ac:dyDescent="0.25">
      <c r="A191" s="260"/>
      <c r="B191" s="267"/>
      <c r="C191" s="267"/>
      <c r="D191" s="102"/>
      <c r="E191" s="102"/>
      <c r="F191" s="102"/>
      <c r="G191" s="102"/>
    </row>
    <row r="192" spans="1:7" x14ac:dyDescent="0.25">
      <c r="A192" s="260"/>
      <c r="B192" s="267"/>
      <c r="C192" s="267"/>
      <c r="D192" s="102"/>
      <c r="E192" s="102"/>
      <c r="F192" s="102"/>
      <c r="G192" s="102"/>
    </row>
    <row r="193" spans="1:7" x14ac:dyDescent="0.25">
      <c r="A193" s="260"/>
      <c r="B193" s="267"/>
      <c r="C193" s="267"/>
      <c r="D193" s="102"/>
      <c r="E193" s="102"/>
      <c r="F193" s="102"/>
      <c r="G193" s="102"/>
    </row>
    <row r="194" spans="1:7" x14ac:dyDescent="0.25">
      <c r="A194" s="260"/>
      <c r="B194" s="267"/>
      <c r="C194" s="267"/>
      <c r="D194" s="102"/>
      <c r="E194" s="102"/>
      <c r="F194" s="102"/>
      <c r="G194" s="102"/>
    </row>
    <row r="195" spans="1:7" x14ac:dyDescent="0.25">
      <c r="A195" s="260"/>
      <c r="B195" s="267"/>
      <c r="C195" s="267"/>
      <c r="D195" s="102"/>
      <c r="E195" s="102"/>
      <c r="F195" s="102"/>
      <c r="G195" s="102"/>
    </row>
    <row r="196" spans="1:7" x14ac:dyDescent="0.25">
      <c r="A196" s="260"/>
      <c r="B196" s="267"/>
      <c r="C196" s="267"/>
      <c r="D196" s="102"/>
      <c r="E196" s="102"/>
      <c r="F196" s="102"/>
      <c r="G196" s="102"/>
    </row>
    <row r="197" spans="1:7" x14ac:dyDescent="0.25">
      <c r="A197" s="260"/>
      <c r="B197" s="267"/>
      <c r="C197" s="267"/>
      <c r="D197" s="102"/>
      <c r="E197" s="102"/>
      <c r="F197" s="102"/>
      <c r="G197" s="102"/>
    </row>
    <row r="198" spans="1:7" x14ac:dyDescent="0.25">
      <c r="A198" s="260"/>
      <c r="B198" s="267"/>
      <c r="C198" s="267"/>
      <c r="D198" s="102"/>
      <c r="E198" s="102"/>
      <c r="F198" s="102"/>
      <c r="G198" s="102"/>
    </row>
    <row r="199" spans="1:7" x14ac:dyDescent="0.25">
      <c r="A199" s="260"/>
      <c r="B199" s="267"/>
      <c r="C199" s="267"/>
      <c r="D199" s="102"/>
      <c r="E199" s="102"/>
      <c r="F199" s="102"/>
      <c r="G199" s="102"/>
    </row>
    <row r="200" spans="1:7" x14ac:dyDescent="0.25">
      <c r="A200" s="260"/>
      <c r="B200" s="267"/>
      <c r="C200" s="267"/>
      <c r="D200" s="102"/>
      <c r="E200" s="102"/>
      <c r="F200" s="102"/>
      <c r="G200" s="102"/>
    </row>
    <row r="201" spans="1:7" x14ac:dyDescent="0.25">
      <c r="A201" s="260"/>
      <c r="B201" s="267"/>
      <c r="C201" s="267"/>
      <c r="D201" s="102"/>
      <c r="E201" s="102"/>
      <c r="F201" s="102"/>
      <c r="G201" s="102"/>
    </row>
    <row r="202" spans="1:7" x14ac:dyDescent="0.25">
      <c r="A202" s="260"/>
      <c r="B202" s="267"/>
      <c r="C202" s="267"/>
      <c r="D202" s="102"/>
      <c r="E202" s="102"/>
      <c r="F202" s="102"/>
      <c r="G202" s="102"/>
    </row>
    <row r="203" spans="1:7" x14ac:dyDescent="0.25">
      <c r="A203" s="260"/>
      <c r="B203" s="267"/>
      <c r="C203" s="267"/>
      <c r="D203" s="102"/>
      <c r="E203" s="102"/>
      <c r="F203" s="102"/>
      <c r="G203" s="102"/>
    </row>
    <row r="204" spans="1:7" x14ac:dyDescent="0.25">
      <c r="A204" s="260"/>
      <c r="B204" s="267"/>
      <c r="C204" s="267"/>
      <c r="D204" s="102"/>
      <c r="E204" s="102"/>
      <c r="F204" s="102"/>
      <c r="G204" s="102"/>
    </row>
    <row r="205" spans="1:7" x14ac:dyDescent="0.25">
      <c r="A205" s="260"/>
      <c r="B205" s="267"/>
      <c r="C205" s="267"/>
      <c r="D205" s="102"/>
      <c r="E205" s="102"/>
      <c r="F205" s="102"/>
      <c r="G205" s="102"/>
    </row>
    <row r="206" spans="1:7" x14ac:dyDescent="0.25">
      <c r="A206" s="260"/>
      <c r="B206" s="267"/>
      <c r="C206" s="267"/>
      <c r="D206" s="102"/>
      <c r="E206" s="102"/>
      <c r="F206" s="102"/>
      <c r="G206" s="102"/>
    </row>
    <row r="207" spans="1:7" x14ac:dyDescent="0.25">
      <c r="A207" s="260"/>
      <c r="B207" s="267"/>
      <c r="C207" s="267"/>
      <c r="D207" s="102"/>
      <c r="E207" s="102"/>
      <c r="F207" s="102"/>
      <c r="G207" s="102"/>
    </row>
    <row r="208" spans="1:7" x14ac:dyDescent="0.25">
      <c r="A208" s="260"/>
      <c r="B208" s="267"/>
      <c r="C208" s="267"/>
      <c r="D208" s="102"/>
      <c r="E208" s="102"/>
      <c r="F208" s="102"/>
      <c r="G208" s="102"/>
    </row>
    <row r="209" spans="1:7" x14ac:dyDescent="0.25">
      <c r="A209" s="260"/>
      <c r="B209" s="267"/>
      <c r="C209" s="267"/>
      <c r="D209" s="102"/>
      <c r="E209" s="102"/>
      <c r="F209" s="102"/>
      <c r="G209" s="102"/>
    </row>
    <row r="210" spans="1:7" x14ac:dyDescent="0.25">
      <c r="A210" s="260"/>
      <c r="B210" s="267"/>
      <c r="C210" s="267"/>
      <c r="D210" s="102"/>
      <c r="E210" s="102"/>
      <c r="F210" s="102"/>
      <c r="G210" s="102"/>
    </row>
    <row r="211" spans="1:7" x14ac:dyDescent="0.25">
      <c r="A211" s="260"/>
      <c r="B211" s="267"/>
      <c r="C211" s="267"/>
      <c r="D211" s="102"/>
      <c r="E211" s="102"/>
      <c r="F211" s="102"/>
      <c r="G211" s="102"/>
    </row>
    <row r="212" spans="1:7" x14ac:dyDescent="0.25">
      <c r="A212" s="260"/>
      <c r="B212" s="267"/>
      <c r="C212" s="267"/>
      <c r="D212" s="102"/>
      <c r="E212" s="102"/>
      <c r="F212" s="102"/>
      <c r="G212" s="102"/>
    </row>
    <row r="213" spans="1:7" x14ac:dyDescent="0.25">
      <c r="A213" s="260"/>
      <c r="B213" s="267"/>
      <c r="C213" s="267"/>
      <c r="D213" s="102"/>
      <c r="E213" s="102"/>
      <c r="F213" s="102"/>
      <c r="G213" s="102"/>
    </row>
    <row r="214" spans="1:7" x14ac:dyDescent="0.25">
      <c r="A214" s="260"/>
      <c r="B214" s="267"/>
      <c r="C214" s="267"/>
      <c r="D214" s="102"/>
      <c r="E214" s="102"/>
      <c r="F214" s="102"/>
      <c r="G214" s="102"/>
    </row>
    <row r="215" spans="1:7" x14ac:dyDescent="0.25">
      <c r="A215" s="260"/>
      <c r="B215" s="267"/>
      <c r="C215" s="267"/>
      <c r="D215" s="102"/>
      <c r="E215" s="102"/>
      <c r="F215" s="102"/>
      <c r="G215" s="102"/>
    </row>
    <row r="216" spans="1:7" x14ac:dyDescent="0.25">
      <c r="A216" s="260"/>
      <c r="B216" s="267"/>
      <c r="C216" s="267"/>
      <c r="D216" s="102"/>
      <c r="E216" s="102"/>
      <c r="F216" s="102"/>
      <c r="G216" s="102"/>
    </row>
    <row r="217" spans="1:7" x14ac:dyDescent="0.25">
      <c r="A217" s="260"/>
      <c r="B217" s="267"/>
      <c r="C217" s="267"/>
      <c r="D217" s="102"/>
      <c r="E217" s="102"/>
      <c r="F217" s="102"/>
      <c r="G217" s="102"/>
    </row>
    <row r="218" spans="1:7" x14ac:dyDescent="0.25">
      <c r="A218" s="260"/>
      <c r="B218" s="267"/>
      <c r="C218" s="267"/>
      <c r="D218" s="102"/>
      <c r="E218" s="102"/>
      <c r="F218" s="102"/>
      <c r="G218" s="102"/>
    </row>
    <row r="219" spans="1:7" x14ac:dyDescent="0.25">
      <c r="A219" s="260"/>
      <c r="B219" s="267"/>
      <c r="C219" s="267"/>
      <c r="D219" s="102"/>
      <c r="E219" s="102"/>
      <c r="F219" s="102"/>
      <c r="G219" s="102"/>
    </row>
    <row r="220" spans="1:7" x14ac:dyDescent="0.25">
      <c r="A220" s="260"/>
      <c r="B220" s="267"/>
      <c r="C220" s="267"/>
      <c r="D220" s="102"/>
      <c r="E220" s="102"/>
      <c r="F220" s="102"/>
      <c r="G220" s="102"/>
    </row>
    <row r="221" spans="1:7" x14ac:dyDescent="0.25">
      <c r="A221" s="260"/>
      <c r="B221" s="267"/>
      <c r="C221" s="267"/>
      <c r="D221" s="102"/>
      <c r="E221" s="102"/>
      <c r="F221" s="102"/>
      <c r="G221" s="102"/>
    </row>
    <row r="222" spans="1:7" x14ac:dyDescent="0.25">
      <c r="A222" s="260"/>
      <c r="B222" s="267"/>
      <c r="C222" s="267"/>
      <c r="D222" s="102"/>
      <c r="E222" s="102"/>
      <c r="F222" s="102"/>
      <c r="G222" s="102"/>
    </row>
    <row r="223" spans="1:7" x14ac:dyDescent="0.25">
      <c r="A223" s="260"/>
      <c r="B223" s="267"/>
      <c r="C223" s="267"/>
      <c r="D223" s="102"/>
      <c r="E223" s="102"/>
      <c r="F223" s="102"/>
      <c r="G223" s="102"/>
    </row>
    <row r="224" spans="1:7" x14ac:dyDescent="0.25">
      <c r="A224" s="260"/>
      <c r="B224" s="267"/>
      <c r="C224" s="267"/>
      <c r="D224" s="102"/>
      <c r="E224" s="102"/>
      <c r="F224" s="102"/>
      <c r="G224" s="102"/>
    </row>
    <row r="225" spans="1:7" x14ac:dyDescent="0.25">
      <c r="A225" s="260"/>
      <c r="B225" s="267"/>
      <c r="C225" s="267"/>
      <c r="D225" s="102"/>
      <c r="E225" s="102"/>
      <c r="F225" s="102"/>
      <c r="G225" s="102"/>
    </row>
    <row r="226" spans="1:7" x14ac:dyDescent="0.25">
      <c r="A226" s="260"/>
      <c r="B226" s="267"/>
      <c r="C226" s="267"/>
      <c r="D226" s="102"/>
      <c r="E226" s="102"/>
      <c r="F226" s="102"/>
      <c r="G226" s="102"/>
    </row>
    <row r="227" spans="1:7" x14ac:dyDescent="0.25">
      <c r="A227" s="260"/>
      <c r="B227" s="267"/>
      <c r="C227" s="267"/>
      <c r="D227" s="102"/>
      <c r="E227" s="102"/>
      <c r="F227" s="102"/>
      <c r="G227" s="102"/>
    </row>
    <row r="228" spans="1:7" x14ac:dyDescent="0.25">
      <c r="A228" s="260"/>
      <c r="B228" s="267"/>
      <c r="C228" s="267"/>
      <c r="D228" s="102"/>
      <c r="E228" s="102"/>
      <c r="F228" s="102"/>
      <c r="G228" s="102"/>
    </row>
    <row r="229" spans="1:7" x14ac:dyDescent="0.25">
      <c r="A229" s="260"/>
      <c r="B229" s="267"/>
      <c r="C229" s="267"/>
      <c r="D229" s="102"/>
      <c r="E229" s="102"/>
      <c r="F229" s="102"/>
      <c r="G229" s="102"/>
    </row>
    <row r="230" spans="1:7" x14ac:dyDescent="0.25">
      <c r="A230" s="260"/>
      <c r="B230" s="267"/>
      <c r="C230" s="267"/>
      <c r="D230" s="102"/>
      <c r="E230" s="102"/>
      <c r="F230" s="102"/>
      <c r="G230" s="102"/>
    </row>
    <row r="231" spans="1:7" x14ac:dyDescent="0.25">
      <c r="A231" s="260"/>
      <c r="B231" s="267"/>
      <c r="C231" s="267"/>
      <c r="D231" s="102"/>
      <c r="E231" s="102"/>
      <c r="F231" s="102"/>
      <c r="G231" s="102"/>
    </row>
    <row r="232" spans="1:7" x14ac:dyDescent="0.25">
      <c r="A232" s="260"/>
      <c r="B232" s="267"/>
      <c r="C232" s="267"/>
      <c r="D232" s="102"/>
      <c r="E232" s="102"/>
      <c r="F232" s="102"/>
      <c r="G232" s="102"/>
    </row>
    <row r="233" spans="1:7" x14ac:dyDescent="0.25">
      <c r="A233" s="260"/>
      <c r="B233" s="267"/>
      <c r="C233" s="267"/>
      <c r="D233" s="102"/>
      <c r="E233" s="102"/>
      <c r="F233" s="102"/>
      <c r="G233" s="102"/>
    </row>
    <row r="234" spans="1:7" x14ac:dyDescent="0.25">
      <c r="A234" s="260"/>
      <c r="B234" s="267"/>
      <c r="C234" s="267"/>
      <c r="D234" s="102"/>
      <c r="E234" s="102"/>
      <c r="F234" s="102"/>
      <c r="G234" s="102"/>
    </row>
    <row r="235" spans="1:7" x14ac:dyDescent="0.25">
      <c r="A235" s="260"/>
      <c r="B235" s="267"/>
      <c r="C235" s="267"/>
      <c r="D235" s="102"/>
      <c r="E235" s="102"/>
      <c r="F235" s="102"/>
      <c r="G235" s="102"/>
    </row>
    <row r="236" spans="1:7" x14ac:dyDescent="0.25">
      <c r="A236" s="260"/>
      <c r="B236" s="267"/>
      <c r="C236" s="267"/>
      <c r="D236" s="102"/>
      <c r="E236" s="102"/>
      <c r="F236" s="102"/>
      <c r="G236" s="102"/>
    </row>
    <row r="237" spans="1:7" x14ac:dyDescent="0.25">
      <c r="A237" s="260"/>
      <c r="B237" s="267"/>
      <c r="C237" s="267"/>
      <c r="D237" s="102"/>
      <c r="E237" s="102"/>
      <c r="F237" s="102"/>
      <c r="G237" s="102"/>
    </row>
    <row r="238" spans="1:7" x14ac:dyDescent="0.25">
      <c r="A238" s="260"/>
      <c r="B238" s="267"/>
      <c r="C238" s="267"/>
      <c r="D238" s="102"/>
      <c r="E238" s="102"/>
      <c r="F238" s="102"/>
      <c r="G238" s="102"/>
    </row>
    <row r="239" spans="1:7" x14ac:dyDescent="0.25">
      <c r="A239" s="260"/>
      <c r="B239" s="267"/>
      <c r="C239" s="267"/>
      <c r="D239" s="102"/>
      <c r="E239" s="102"/>
      <c r="F239" s="102"/>
      <c r="G239" s="102"/>
    </row>
    <row r="240" spans="1:7" x14ac:dyDescent="0.25">
      <c r="A240" s="260"/>
      <c r="B240" s="267"/>
      <c r="C240" s="267"/>
      <c r="D240" s="102"/>
      <c r="E240" s="102"/>
      <c r="F240" s="102"/>
      <c r="G240" s="102"/>
    </row>
    <row r="241" spans="1:7" x14ac:dyDescent="0.25">
      <c r="A241" s="260"/>
      <c r="B241" s="267"/>
      <c r="C241" s="267"/>
      <c r="D241" s="102"/>
      <c r="E241" s="102"/>
      <c r="F241" s="102"/>
      <c r="G241" s="102"/>
    </row>
    <row r="242" spans="1:7" x14ac:dyDescent="0.25">
      <c r="A242" s="260"/>
      <c r="B242" s="267"/>
      <c r="C242" s="267"/>
      <c r="D242" s="102"/>
      <c r="E242" s="102"/>
      <c r="F242" s="102"/>
      <c r="G242" s="102"/>
    </row>
    <row r="243" spans="1:7" x14ac:dyDescent="0.25">
      <c r="A243" s="260"/>
      <c r="B243" s="267"/>
      <c r="C243" s="267"/>
      <c r="D243" s="102"/>
      <c r="E243" s="102"/>
      <c r="F243" s="102"/>
      <c r="G243" s="102"/>
    </row>
    <row r="244" spans="1:7" x14ac:dyDescent="0.25">
      <c r="A244" s="260"/>
      <c r="B244" s="267"/>
      <c r="C244" s="267"/>
      <c r="D244" s="102"/>
      <c r="E244" s="102"/>
      <c r="F244" s="102"/>
      <c r="G244" s="102"/>
    </row>
    <row r="245" spans="1:7" x14ac:dyDescent="0.25">
      <c r="A245" s="260"/>
      <c r="B245" s="267"/>
      <c r="C245" s="267"/>
      <c r="D245" s="102"/>
      <c r="E245" s="102"/>
      <c r="F245" s="102"/>
      <c r="G245" s="102"/>
    </row>
    <row r="246" spans="1:7" x14ac:dyDescent="0.25">
      <c r="A246" s="260"/>
      <c r="B246" s="267"/>
      <c r="C246" s="267"/>
      <c r="D246" s="102"/>
      <c r="E246" s="102"/>
      <c r="F246" s="102"/>
      <c r="G246" s="102"/>
    </row>
    <row r="247" spans="1:7" x14ac:dyDescent="0.25">
      <c r="A247" s="260"/>
      <c r="B247" s="267"/>
      <c r="C247" s="267"/>
      <c r="D247" s="102"/>
      <c r="E247" s="102"/>
      <c r="F247" s="102"/>
      <c r="G247" s="102"/>
    </row>
    <row r="248" spans="1:7" x14ac:dyDescent="0.25">
      <c r="A248" s="260"/>
      <c r="B248" s="267"/>
      <c r="C248" s="267"/>
      <c r="D248" s="102"/>
      <c r="E248" s="102"/>
      <c r="F248" s="102"/>
      <c r="G248" s="102"/>
    </row>
    <row r="249" spans="1:7" x14ac:dyDescent="0.25">
      <c r="A249" s="260"/>
      <c r="B249" s="267"/>
      <c r="C249" s="267"/>
      <c r="D249" s="102"/>
      <c r="E249" s="102"/>
      <c r="F249" s="102"/>
      <c r="G249" s="102"/>
    </row>
    <row r="250" spans="1:7" x14ac:dyDescent="0.25">
      <c r="A250" s="260"/>
      <c r="B250" s="267"/>
      <c r="C250" s="267"/>
      <c r="D250" s="102"/>
      <c r="E250" s="102"/>
      <c r="F250" s="102"/>
      <c r="G250" s="102"/>
    </row>
    <row r="251" spans="1:7" x14ac:dyDescent="0.25">
      <c r="A251" s="260"/>
      <c r="B251" s="267"/>
      <c r="C251" s="267"/>
      <c r="D251" s="102"/>
      <c r="E251" s="102"/>
      <c r="F251" s="102"/>
      <c r="G251" s="102"/>
    </row>
    <row r="252" spans="1:7" x14ac:dyDescent="0.25">
      <c r="A252" s="260"/>
      <c r="B252" s="267"/>
      <c r="C252" s="267"/>
      <c r="D252" s="102"/>
      <c r="E252" s="102"/>
      <c r="F252" s="102"/>
      <c r="G252" s="102"/>
    </row>
    <row r="253" spans="1:7" x14ac:dyDescent="0.25">
      <c r="A253" s="260"/>
      <c r="B253" s="267"/>
      <c r="C253" s="267"/>
      <c r="D253" s="102"/>
      <c r="E253" s="102"/>
      <c r="F253" s="102"/>
      <c r="G253" s="102"/>
    </row>
    <row r="254" spans="1:7" x14ac:dyDescent="0.25">
      <c r="A254" s="260"/>
      <c r="B254" s="267"/>
      <c r="C254" s="267"/>
      <c r="D254" s="102"/>
      <c r="E254" s="102"/>
      <c r="F254" s="102"/>
      <c r="G254" s="102"/>
    </row>
    <row r="255" spans="1:7" x14ac:dyDescent="0.25">
      <c r="A255" s="260"/>
      <c r="B255" s="267"/>
      <c r="C255" s="267"/>
      <c r="D255" s="102"/>
      <c r="E255" s="102"/>
      <c r="F255" s="102"/>
      <c r="G255" s="102"/>
    </row>
    <row r="256" spans="1:7" x14ac:dyDescent="0.25">
      <c r="A256" s="260"/>
      <c r="B256" s="267"/>
      <c r="C256" s="267"/>
      <c r="D256" s="102"/>
      <c r="E256" s="102"/>
      <c r="F256" s="102"/>
      <c r="G256" s="102"/>
    </row>
    <row r="257" spans="1:7" x14ac:dyDescent="0.25">
      <c r="A257" s="260"/>
      <c r="B257" s="267"/>
      <c r="C257" s="267"/>
      <c r="D257" s="102"/>
      <c r="E257" s="102"/>
      <c r="F257" s="102"/>
      <c r="G257" s="102"/>
    </row>
    <row r="258" spans="1:7" x14ac:dyDescent="0.25">
      <c r="A258" s="260"/>
      <c r="B258" s="267"/>
      <c r="C258" s="267"/>
      <c r="D258" s="102"/>
      <c r="E258" s="102"/>
      <c r="F258" s="102"/>
      <c r="G258" s="102"/>
    </row>
    <row r="259" spans="1:7" x14ac:dyDescent="0.25">
      <c r="A259" s="260"/>
      <c r="B259" s="267"/>
      <c r="C259" s="267"/>
      <c r="D259" s="102"/>
      <c r="E259" s="102"/>
      <c r="F259" s="102"/>
      <c r="G259" s="102"/>
    </row>
    <row r="260" spans="1:7" x14ac:dyDescent="0.25">
      <c r="A260" s="260"/>
      <c r="B260" s="267"/>
      <c r="C260" s="267"/>
      <c r="D260" s="102"/>
      <c r="E260" s="102"/>
      <c r="F260" s="102"/>
      <c r="G260" s="102"/>
    </row>
    <row r="261" spans="1:7" x14ac:dyDescent="0.25">
      <c r="A261" s="260"/>
      <c r="B261" s="267"/>
      <c r="C261" s="267"/>
      <c r="D261" s="102"/>
      <c r="E261" s="102"/>
      <c r="F261" s="102"/>
      <c r="G261" s="102"/>
    </row>
    <row r="262" spans="1:7" x14ac:dyDescent="0.25">
      <c r="A262" s="260"/>
      <c r="B262" s="267"/>
      <c r="C262" s="267"/>
      <c r="D262" s="102"/>
      <c r="E262" s="102"/>
      <c r="F262" s="102"/>
      <c r="G262" s="102"/>
    </row>
    <row r="263" spans="1:7" x14ac:dyDescent="0.25">
      <c r="A263" s="260"/>
      <c r="B263" s="267"/>
      <c r="C263" s="267"/>
      <c r="D263" s="102"/>
      <c r="E263" s="102"/>
      <c r="F263" s="102"/>
      <c r="G263" s="102"/>
    </row>
    <row r="264" spans="1:7" x14ac:dyDescent="0.25">
      <c r="A264" s="260"/>
      <c r="B264" s="267"/>
      <c r="C264" s="267"/>
      <c r="D264" s="102"/>
      <c r="E264" s="102"/>
      <c r="F264" s="102"/>
      <c r="G264" s="102"/>
    </row>
    <row r="265" spans="1:7" x14ac:dyDescent="0.25">
      <c r="A265" s="260"/>
      <c r="B265" s="267"/>
      <c r="C265" s="267"/>
      <c r="D265" s="102"/>
      <c r="E265" s="102"/>
      <c r="F265" s="102"/>
      <c r="G265" s="102"/>
    </row>
    <row r="266" spans="1:7" x14ac:dyDescent="0.25">
      <c r="A266" s="260"/>
      <c r="B266" s="267"/>
      <c r="C266" s="267"/>
      <c r="D266" s="102"/>
      <c r="E266" s="102"/>
      <c r="F266" s="102"/>
      <c r="G266" s="102"/>
    </row>
    <row r="267" spans="1:7" x14ac:dyDescent="0.25">
      <c r="A267" s="260"/>
      <c r="B267" s="267"/>
      <c r="C267" s="267"/>
      <c r="D267" s="102"/>
      <c r="E267" s="102"/>
      <c r="F267" s="102"/>
      <c r="G267" s="102"/>
    </row>
    <row r="268" spans="1:7" x14ac:dyDescent="0.25">
      <c r="A268" s="260"/>
      <c r="B268" s="267"/>
      <c r="C268" s="267"/>
      <c r="D268" s="102"/>
      <c r="E268" s="102"/>
      <c r="F268" s="102"/>
      <c r="G268" s="102"/>
    </row>
    <row r="269" spans="1:7" x14ac:dyDescent="0.25">
      <c r="A269" s="260"/>
      <c r="B269" s="267"/>
      <c r="C269" s="267"/>
      <c r="D269" s="102"/>
      <c r="E269" s="102"/>
      <c r="F269" s="102"/>
      <c r="G269" s="102"/>
    </row>
    <row r="270" spans="1:7" x14ac:dyDescent="0.25">
      <c r="A270" s="260"/>
      <c r="B270" s="267"/>
      <c r="C270" s="267"/>
      <c r="D270" s="102"/>
      <c r="E270" s="102"/>
      <c r="F270" s="102"/>
      <c r="G270" s="102"/>
    </row>
    <row r="271" spans="1:7" x14ac:dyDescent="0.25">
      <c r="A271" s="260"/>
      <c r="B271" s="267"/>
      <c r="C271" s="267"/>
      <c r="D271" s="102"/>
      <c r="E271" s="102"/>
      <c r="F271" s="102"/>
      <c r="G271" s="102"/>
    </row>
    <row r="272" spans="1:7" x14ac:dyDescent="0.25">
      <c r="A272" s="260"/>
      <c r="B272" s="267"/>
      <c r="C272" s="267"/>
      <c r="D272" s="102"/>
      <c r="E272" s="102"/>
      <c r="F272" s="102"/>
      <c r="G272" s="102"/>
    </row>
    <row r="273" spans="1:7" x14ac:dyDescent="0.25">
      <c r="A273" s="260"/>
      <c r="B273" s="267"/>
      <c r="C273" s="267"/>
      <c r="D273" s="102"/>
      <c r="E273" s="102"/>
      <c r="F273" s="102"/>
      <c r="G273" s="102"/>
    </row>
    <row r="274" spans="1:7" x14ac:dyDescent="0.25">
      <c r="A274" s="260"/>
      <c r="B274" s="267"/>
      <c r="C274" s="267"/>
      <c r="D274" s="102"/>
      <c r="E274" s="102"/>
      <c r="F274" s="102"/>
      <c r="G274" s="102"/>
    </row>
    <row r="275" spans="1:7" x14ac:dyDescent="0.25">
      <c r="A275" s="260"/>
      <c r="B275" s="267"/>
      <c r="C275" s="267"/>
      <c r="D275" s="102"/>
      <c r="E275" s="102"/>
      <c r="F275" s="102"/>
      <c r="G275" s="102"/>
    </row>
    <row r="276" spans="1:7" x14ac:dyDescent="0.25">
      <c r="A276" s="260"/>
      <c r="B276" s="267"/>
      <c r="C276" s="267"/>
      <c r="D276" s="102"/>
      <c r="E276" s="102"/>
      <c r="F276" s="102"/>
      <c r="G276" s="102"/>
    </row>
    <row r="277" spans="1:7" x14ac:dyDescent="0.25">
      <c r="A277" s="260"/>
      <c r="B277" s="267"/>
      <c r="C277" s="267"/>
      <c r="D277" s="102"/>
      <c r="E277" s="102"/>
      <c r="F277" s="102"/>
      <c r="G277" s="102"/>
    </row>
    <row r="278" spans="1:7" x14ac:dyDescent="0.25">
      <c r="A278" s="260"/>
      <c r="B278" s="267"/>
      <c r="C278" s="267"/>
      <c r="D278" s="102"/>
      <c r="E278" s="102"/>
      <c r="F278" s="102"/>
      <c r="G278" s="102"/>
    </row>
    <row r="279" spans="1:7" x14ac:dyDescent="0.25">
      <c r="A279" s="260"/>
      <c r="B279" s="267"/>
      <c r="C279" s="267"/>
      <c r="D279" s="102"/>
      <c r="E279" s="102"/>
      <c r="F279" s="102"/>
      <c r="G279" s="102"/>
    </row>
    <row r="280" spans="1:7" x14ac:dyDescent="0.25">
      <c r="A280" s="260"/>
      <c r="B280" s="267"/>
      <c r="C280" s="267"/>
      <c r="D280" s="102"/>
      <c r="E280" s="102"/>
      <c r="F280" s="102"/>
      <c r="G280" s="102"/>
    </row>
    <row r="281" spans="1:7" x14ac:dyDescent="0.25">
      <c r="A281" s="260"/>
      <c r="B281" s="267"/>
      <c r="C281" s="267"/>
      <c r="D281" s="102"/>
      <c r="E281" s="102"/>
      <c r="F281" s="102"/>
      <c r="G281" s="102"/>
    </row>
    <row r="282" spans="1:7" x14ac:dyDescent="0.25">
      <c r="A282" s="260"/>
      <c r="B282" s="267"/>
      <c r="C282" s="267"/>
      <c r="D282" s="102"/>
      <c r="E282" s="102"/>
      <c r="F282" s="102"/>
      <c r="G282" s="102"/>
    </row>
    <row r="283" spans="1:7" x14ac:dyDescent="0.25">
      <c r="A283" s="260"/>
      <c r="B283" s="267"/>
      <c r="C283" s="267"/>
      <c r="D283" s="102"/>
      <c r="E283" s="102"/>
      <c r="F283" s="102"/>
      <c r="G283" s="102"/>
    </row>
    <row r="284" spans="1:7" x14ac:dyDescent="0.25">
      <c r="A284" s="260"/>
      <c r="B284" s="267"/>
      <c r="C284" s="267"/>
      <c r="D284" s="102"/>
      <c r="E284" s="102"/>
      <c r="F284" s="102"/>
      <c r="G284" s="102"/>
    </row>
    <row r="285" spans="1:7" x14ac:dyDescent="0.25">
      <c r="A285" s="260"/>
      <c r="B285" s="267"/>
      <c r="C285" s="267"/>
      <c r="D285" s="102"/>
      <c r="E285" s="102"/>
      <c r="F285" s="102"/>
      <c r="G285" s="102"/>
    </row>
  </sheetData>
  <mergeCells count="38">
    <mergeCell ref="A114:F114"/>
    <mergeCell ref="A115:F115"/>
    <mergeCell ref="A101:F101"/>
    <mergeCell ref="A102:K102"/>
    <mergeCell ref="A103:A105"/>
    <mergeCell ref="A106:F106"/>
    <mergeCell ref="A107:K107"/>
    <mergeCell ref="A108:A113"/>
    <mergeCell ref="A75:F75"/>
    <mergeCell ref="A76:K76"/>
    <mergeCell ref="A77:A83"/>
    <mergeCell ref="A84:F84"/>
    <mergeCell ref="A85:K85"/>
    <mergeCell ref="A86:A100"/>
    <mergeCell ref="A51:F51"/>
    <mergeCell ref="A52:K52"/>
    <mergeCell ref="A53:A64"/>
    <mergeCell ref="A65:F65"/>
    <mergeCell ref="A66:K66"/>
    <mergeCell ref="A67:A74"/>
    <mergeCell ref="A26:F26"/>
    <mergeCell ref="A27:K27"/>
    <mergeCell ref="A28:A33"/>
    <mergeCell ref="B33:F33"/>
    <mergeCell ref="A34:K34"/>
    <mergeCell ref="A35:A50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2018-04-01T12:40:25Z</dcterms:created>
  <dcterms:modified xsi:type="dcterms:W3CDTF">2018-04-01T12:40:47Z</dcterms:modified>
</cp:coreProperties>
</file>