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30" i="1" l="1"/>
  <c r="I130" i="1"/>
  <c r="H130" i="1"/>
  <c r="J129" i="1"/>
  <c r="G129" i="1"/>
  <c r="J128" i="1"/>
  <c r="G128" i="1"/>
  <c r="J127" i="1"/>
  <c r="J130" i="1" s="1"/>
  <c r="G127" i="1"/>
  <c r="G126" i="1"/>
  <c r="G125" i="1"/>
  <c r="G124" i="1"/>
  <c r="G130" i="1" s="1"/>
  <c r="K122" i="1"/>
  <c r="J122" i="1"/>
  <c r="I122" i="1"/>
  <c r="H122" i="1"/>
  <c r="G122" i="1" s="1"/>
  <c r="G121" i="1"/>
  <c r="G120" i="1"/>
  <c r="G119" i="1"/>
  <c r="K117" i="1"/>
  <c r="H117" i="1"/>
  <c r="I116" i="1"/>
  <c r="G116" i="1"/>
  <c r="G115" i="1"/>
  <c r="G114" i="1"/>
  <c r="I114" i="1" s="1"/>
  <c r="I113" i="1"/>
  <c r="G113" i="1"/>
  <c r="J113" i="1" s="1"/>
  <c r="G112" i="1"/>
  <c r="G111" i="1"/>
  <c r="G110" i="1"/>
  <c r="J110" i="1" s="1"/>
  <c r="G109" i="1"/>
  <c r="G108" i="1"/>
  <c r="G107" i="1"/>
  <c r="J107" i="1" s="1"/>
  <c r="J117" i="1" s="1"/>
  <c r="G106" i="1"/>
  <c r="G105" i="1"/>
  <c r="G104" i="1"/>
  <c r="G103" i="1"/>
  <c r="G102" i="1"/>
  <c r="G101" i="1"/>
  <c r="J99" i="1"/>
  <c r="G98" i="1"/>
  <c r="G97" i="1"/>
  <c r="I96" i="1"/>
  <c r="G96" i="1"/>
  <c r="K95" i="1"/>
  <c r="J95" i="1"/>
  <c r="I95" i="1"/>
  <c r="H95" i="1"/>
  <c r="G95" i="1"/>
  <c r="K94" i="1"/>
  <c r="J94" i="1"/>
  <c r="I94" i="1"/>
  <c r="G94" i="1"/>
  <c r="K93" i="1"/>
  <c r="J93" i="1"/>
  <c r="I93" i="1"/>
  <c r="H93" i="1"/>
  <c r="H99" i="1" s="1"/>
  <c r="G93" i="1"/>
  <c r="K92" i="1"/>
  <c r="K99" i="1" s="1"/>
  <c r="J92" i="1"/>
  <c r="I92" i="1"/>
  <c r="I99" i="1" s="1"/>
  <c r="G92" i="1"/>
  <c r="K90" i="1"/>
  <c r="I90" i="1"/>
  <c r="H90" i="1"/>
  <c r="G89" i="1"/>
  <c r="J89" i="1" s="1"/>
  <c r="G88" i="1"/>
  <c r="G87" i="1"/>
  <c r="G86" i="1"/>
  <c r="J86" i="1" s="1"/>
  <c r="G85" i="1"/>
  <c r="J85" i="1" s="1"/>
  <c r="G84" i="1"/>
  <c r="J83" i="1"/>
  <c r="G83" i="1"/>
  <c r="G82" i="1"/>
  <c r="G81" i="1"/>
  <c r="J80" i="1"/>
  <c r="G80" i="1"/>
  <c r="G79" i="1"/>
  <c r="G90" i="1" s="1"/>
  <c r="K77" i="1"/>
  <c r="I77" i="1"/>
  <c r="H77" i="1"/>
  <c r="J76" i="1"/>
  <c r="G76" i="1"/>
  <c r="J75" i="1"/>
  <c r="G75" i="1"/>
  <c r="G74" i="1"/>
  <c r="G73" i="1"/>
  <c r="J73" i="1" s="1"/>
  <c r="G72" i="1"/>
  <c r="J72" i="1" s="1"/>
  <c r="G71" i="1"/>
  <c r="G70" i="1"/>
  <c r="G69" i="1"/>
  <c r="G68" i="1"/>
  <c r="G67" i="1"/>
  <c r="J67" i="1" s="1"/>
  <c r="G66" i="1"/>
  <c r="J66" i="1" s="1"/>
  <c r="G65" i="1"/>
  <c r="J64" i="1"/>
  <c r="G64" i="1"/>
  <c r="G77" i="1" s="1"/>
  <c r="K62" i="1"/>
  <c r="I62" i="1"/>
  <c r="H62" i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2" i="1"/>
  <c r="G52" i="1"/>
  <c r="G51" i="1"/>
  <c r="G50" i="1"/>
  <c r="J50" i="1" s="1"/>
  <c r="G49" i="1"/>
  <c r="J49" i="1" s="1"/>
  <c r="G48" i="1"/>
  <c r="J47" i="1"/>
  <c r="G47" i="1"/>
  <c r="J46" i="1"/>
  <c r="G46" i="1"/>
  <c r="G45" i="1"/>
  <c r="G44" i="1"/>
  <c r="G43" i="1"/>
  <c r="G42" i="1"/>
  <c r="G41" i="1"/>
  <c r="G40" i="1"/>
  <c r="J40" i="1" s="1"/>
  <c r="G39" i="1"/>
  <c r="J39" i="1" s="1"/>
  <c r="G38" i="1"/>
  <c r="G62" i="1" s="1"/>
  <c r="H36" i="1"/>
  <c r="G35" i="1"/>
  <c r="J35" i="1" s="1"/>
  <c r="I34" i="1"/>
  <c r="G34" i="1"/>
  <c r="I33" i="1"/>
  <c r="I36" i="1" s="1"/>
  <c r="G33" i="1"/>
  <c r="K33" i="1" s="1"/>
  <c r="K36" i="1" s="1"/>
  <c r="G32" i="1"/>
  <c r="G31" i="1"/>
  <c r="G36" i="1" s="1"/>
  <c r="H29" i="1"/>
  <c r="G28" i="1"/>
  <c r="I27" i="1"/>
  <c r="G27" i="1"/>
  <c r="K27" i="1" s="1"/>
  <c r="K29" i="1" s="1"/>
  <c r="G26" i="1"/>
  <c r="G25" i="1"/>
  <c r="G29" i="1" s="1"/>
  <c r="G24" i="1"/>
  <c r="J24" i="1" s="1"/>
  <c r="K22" i="1"/>
  <c r="I22" i="1"/>
  <c r="H22" i="1"/>
  <c r="G21" i="1"/>
  <c r="J21" i="1" s="1"/>
  <c r="J22" i="1" s="1"/>
  <c r="G20" i="1"/>
  <c r="G19" i="1"/>
  <c r="G22" i="1" s="1"/>
  <c r="G18" i="1"/>
  <c r="K16" i="1"/>
  <c r="H16" i="1"/>
  <c r="G15" i="1"/>
  <c r="J15" i="1" s="1"/>
  <c r="G14" i="1"/>
  <c r="J14" i="1" s="1"/>
  <c r="J16" i="1" s="1"/>
  <c r="G13" i="1"/>
  <c r="I12" i="1"/>
  <c r="G12" i="1"/>
  <c r="G11" i="1"/>
  <c r="G16" i="1" s="1"/>
  <c r="J90" i="1" l="1"/>
  <c r="J29" i="1"/>
  <c r="J77" i="1"/>
  <c r="G99" i="1"/>
  <c r="G131" i="1" s="1"/>
  <c r="G117" i="1"/>
  <c r="I25" i="1"/>
  <c r="J27" i="1"/>
  <c r="J33" i="1"/>
  <c r="J36" i="1" s="1"/>
  <c r="J38" i="1"/>
  <c r="J62" i="1" s="1"/>
  <c r="I110" i="1"/>
  <c r="I117" i="1" s="1"/>
  <c r="I11" i="1"/>
  <c r="I16" i="1" s="1"/>
  <c r="I24" i="1"/>
  <c r="I29" i="1" s="1"/>
</calcChain>
</file>

<file path=xl/sharedStrings.xml><?xml version="1.0" encoding="utf-8"?>
<sst xmlns="http://schemas.openxmlformats.org/spreadsheetml/2006/main" count="372" uniqueCount="210">
  <si>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</si>
  <si>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</si>
  <si>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</si>
  <si>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</si>
  <si>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</si>
  <si>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7 по ул.Котовского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</si>
  <si>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</si>
  <si>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</si>
  <si>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</si>
  <si>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</si>
  <si>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</si>
  <si>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</si>
  <si>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</si>
  <si>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</si>
  <si>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</si>
  <si>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</si>
  <si>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</si>
  <si>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</si>
  <si>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</si>
  <si>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</si>
  <si>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</si>
  <si>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</si>
  <si>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</si>
  <si>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</si>
  <si>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</si>
  <si>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</si>
  <si>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</si>
  <si>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</si>
  <si>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</si>
  <si>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</si>
  <si>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</si>
  <si>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</si>
  <si>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</si>
  <si>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Закрепление и восстановление парапета на кровле</t>
  </si>
  <si>
    <t>58-14-02</t>
  </si>
  <si>
    <t>м.п.</t>
  </si>
  <si>
    <t>устранение мелких повреждений, течи мягкой кровли(крыша)</t>
  </si>
  <si>
    <t>смета</t>
  </si>
  <si>
    <t>восстановление кирпичной кладки</t>
  </si>
  <si>
    <t>53-15-07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</si>
  <si>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</si>
  <si>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</si>
  <si>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</si>
  <si>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</si>
  <si>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</si>
  <si>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</si>
  <si>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</si>
  <si>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</si>
  <si>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</si>
  <si>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</si>
  <si>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</si>
  <si>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</si>
  <si>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</si>
  <si>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</si>
  <si>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2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</si>
  <si>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</si>
  <si>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</si>
  <si>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</si>
  <si>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</si>
  <si>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</si>
  <si>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6</t>
  </si>
  <si>
    <t>изготовление и установка металлической двери выхода на кровлю</t>
  </si>
  <si>
    <t>46-04-012-03; 09-06-001-01</t>
  </si>
  <si>
    <t>1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</si>
  <si>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</si>
  <si>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</si>
  <si>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</si>
  <si>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</si>
  <si>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</si>
  <si>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50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</si>
  <si>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</si>
  <si>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</si>
  <si>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</si>
  <si>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</si>
  <si>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</si>
  <si>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</si>
  <si>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</si>
  <si>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</si>
  <si>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</si>
  <si>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Согласно сметной стоимости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</si>
  <si>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</si>
  <si>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</si>
  <si>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</si>
  <si>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</si>
  <si>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</si>
  <si>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</si>
  <si>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</si>
  <si>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</si>
  <si>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</si>
  <si>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</si>
  <si>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</si>
  <si>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</si>
  <si>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</si>
  <si>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</si>
  <si>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50 мм) - отопление</t>
  </si>
  <si>
    <t>65-05-08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</si>
  <si>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</si>
  <si>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</si>
  <si>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</si>
  <si>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</si>
  <si>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</si>
  <si>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</si>
  <si>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воздухоотводчика</t>
  </si>
  <si>
    <t>смена манометра</t>
  </si>
  <si>
    <t>18-07-001-02</t>
  </si>
  <si>
    <t>смена термометра</t>
  </si>
  <si>
    <t>18-07-001-04</t>
  </si>
  <si>
    <t>ревизия вентелей ф до 32мм ОЖД</t>
  </si>
  <si>
    <t>ревизия вентелей ф до 80мм ОЖД</t>
  </si>
  <si>
    <t>65-05-04</t>
  </si>
  <si>
    <t>проф. чистка лежаков</t>
  </si>
  <si>
    <t>65-10-01</t>
  </si>
  <si>
    <t>п.м</t>
  </si>
  <si>
    <t>Изготовление расширительных баков - труба ф102</t>
  </si>
  <si>
    <t>прайс-лист магазина</t>
  </si>
  <si>
    <t>п.м.</t>
  </si>
  <si>
    <t>Изготовление расширительных баков - лист металлический</t>
  </si>
  <si>
    <t>Изготовление расширительных баков  - короткая резьба</t>
  </si>
  <si>
    <t>Изготовление расширительных баков  - кран шаровый ф15</t>
  </si>
  <si>
    <t>Изготовление расширительных баков  - воздухоотводчик</t>
  </si>
  <si>
    <t>Изготовление расширительных баков  - сварочные работы</t>
  </si>
  <si>
    <t>подрядный договор</t>
  </si>
  <si>
    <t>Изготовление расширительных баков  - монтаж (используются сварочные работы)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</si>
  <si>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</si>
  <si>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</si>
  <si>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</si>
  <si>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</si>
  <si>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</si>
  <si>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</si>
  <si>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смена запорной и регулировочной арматуры (задвижки до 50 мм) - ГВС</t>
  </si>
  <si>
    <t>смена запорной и регулировочной арматуры (задвижки до 80 мм) -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</si>
  <si>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</si>
  <si>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</si>
  <si>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</si>
  <si>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</si>
  <si>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</si>
  <si>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</si>
  <si>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</si>
  <si>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</si>
  <si>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</si>
  <si>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</si>
  <si>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ревизия вентелей ф до 32мм ХВС</t>
  </si>
  <si>
    <t>ревизия обратного клапана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</si>
  <si>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</si>
  <si>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</si>
  <si>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</si>
  <si>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</si>
  <si>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</si>
  <si>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</si>
  <si>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</si>
  <si>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</si>
  <si>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</si>
  <si>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</si>
  <si>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</si>
  <si>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</si>
  <si>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</si>
  <si>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</si>
  <si>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</si>
  <si>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</si>
  <si>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</si>
  <si>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</si>
  <si>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</si>
  <si>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</si>
  <si>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</si>
  <si>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</si>
  <si>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r>
      <t xml:space="preserve">ремонт металлического детского оборудования: </t>
    </r>
    <r>
      <rPr>
        <b/>
        <u/>
        <sz val="11"/>
        <rFont val="Times New Roman"/>
        <family val="1"/>
        <charset val="204"/>
      </rPr>
      <t>качели</t>
    </r>
    <r>
      <rPr>
        <b/>
        <sz val="11"/>
        <rFont val="Times New Roman"/>
        <family val="1"/>
        <charset val="204"/>
      </rPr>
      <t>, турники, горки, и т.д. (крупный - с заменой деталей)</t>
    </r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</si>
  <si>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</si>
  <si>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</si>
  <si>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</si>
  <si>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земли</t>
  </si>
  <si>
    <t>цена договорная</t>
  </si>
  <si>
    <t>м.куб.</t>
  </si>
  <si>
    <t>завоз песка (желтый), просеивание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</si>
  <si>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</si>
  <si>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</si>
  <si>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</si>
  <si>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</si>
  <si>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</si>
  <si>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</si>
  <si>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</si>
  <si>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</si>
  <si>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</si>
  <si>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</si>
  <si>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</si>
  <si>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покраска бетонного забора</t>
  </si>
  <si>
    <t>15-04-027-05;62-26-04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</si>
  <si>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</si>
  <si>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</si>
  <si>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</si>
  <si>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</si>
  <si>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</si>
  <si>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</si>
  <si>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</si>
  <si>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</si>
  <si>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</si>
  <si>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</si>
  <si>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Устройство зимнего варианта ливневой канализации (смена труб диам.50)</t>
  </si>
  <si>
    <t>65-08-01</t>
  </si>
  <si>
    <t>Устройство зимнего варианта ливневой канализации (установка отводов диам.50х45)</t>
  </si>
  <si>
    <t>22-03-002-01</t>
  </si>
  <si>
    <t>Установка информационных стендов на входе в подъезд</t>
  </si>
  <si>
    <t>Установка информационных стендов в подъезде</t>
  </si>
  <si>
    <t>Восстановление системы дымоудаления (прим.1)</t>
  </si>
  <si>
    <t xml:space="preserve">Итого  стоимость работ </t>
  </si>
  <si>
    <t>(прим.1) - Без согласования сметы на данный вид работ данный пункт подлежит исключению из плана работ. При согласовании сметы и отсутствия достаточного финансирования со стороны собственников помещений МКД, данный вид работ переносится на следующий календарный год.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</si>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</sst>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/>
    <xf numFmtId="0" fontId="8" fillId="0" borderId="15" xfId="0" applyFont="1" applyFill="1" applyBorder="1" applyAlignment="1"/>
    <xf numFmtId="164" fontId="8" fillId="0" borderId="16" xfId="0" applyNumberFormat="1" applyFont="1" applyFill="1" applyBorder="1" applyAlignment="1">
      <alignment horizontal="right"/>
    </xf>
    <xf numFmtId="165" fontId="8" fillId="0" borderId="15" xfId="0" applyNumberFormat="1" applyFont="1" applyBorder="1"/>
    <xf numFmtId="164" fontId="8" fillId="0" borderId="15" xfId="0" applyNumberFormat="1" applyFont="1" applyBorder="1"/>
    <xf numFmtId="165" fontId="8" fillId="0" borderId="17" xfId="0" applyNumberFormat="1" applyFont="1" applyBorder="1"/>
    <xf numFmtId="0" fontId="2" fillId="0" borderId="18" xfId="0" applyFont="1" applyFill="1" applyBorder="1" applyAlignment="1">
      <alignment horizontal="center" vertical="center" wrapText="1"/>
    </xf>
    <xf numFmtId="49" fontId="5" fillId="0" borderId="19" xfId="1" applyNumberFormat="1" applyFont="1" applyFill="1" applyBorder="1" applyAlignment="1">
      <alignment horizontal="left" vertical="center" wrapText="1"/>
    </xf>
    <xf numFmtId="49" fontId="7" fillId="0" borderId="20" xfId="1" applyNumberFormat="1" applyFont="1" applyFill="1" applyBorder="1" applyAlignment="1">
      <alignment horizontal="left" vertical="center" wrapText="1"/>
    </xf>
    <xf numFmtId="49" fontId="5" fillId="0" borderId="21" xfId="1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/>
    <xf numFmtId="0" fontId="8" fillId="0" borderId="21" xfId="0" applyFont="1" applyFill="1" applyBorder="1" applyAlignment="1"/>
    <xf numFmtId="164" fontId="8" fillId="0" borderId="22" xfId="0" applyNumberFormat="1" applyFont="1" applyFill="1" applyBorder="1" applyAlignment="1">
      <alignment horizontal="right"/>
    </xf>
    <xf numFmtId="165" fontId="8" fillId="0" borderId="21" xfId="0" applyNumberFormat="1" applyFont="1" applyBorder="1"/>
    <xf numFmtId="164" fontId="8" fillId="0" borderId="21" xfId="0" applyNumberFormat="1" applyFont="1" applyBorder="1"/>
    <xf numFmtId="165" fontId="8" fillId="0" borderId="23" xfId="0" applyNumberFormat="1" applyFont="1" applyBorder="1"/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4" xfId="1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/>
    <xf numFmtId="0" fontId="8" fillId="0" borderId="24" xfId="0" applyFont="1" applyFill="1" applyBorder="1" applyAlignment="1"/>
    <xf numFmtId="164" fontId="8" fillId="0" borderId="24" xfId="0" applyNumberFormat="1" applyFont="1" applyFill="1" applyBorder="1" applyAlignment="1">
      <alignment horizontal="right"/>
    </xf>
    <xf numFmtId="0" fontId="0" fillId="0" borderId="0" xfId="0" applyBorder="1"/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6" xfId="0" applyNumberFormat="1" applyFont="1" applyBorder="1"/>
    <xf numFmtId="0" fontId="2" fillId="0" borderId="27" xfId="0" applyFont="1" applyFill="1" applyBorder="1" applyAlignment="1">
      <alignment horizontal="center" vertical="center" wrapText="1"/>
    </xf>
    <xf numFmtId="49" fontId="5" fillId="0" borderId="28" xfId="1" applyNumberFormat="1" applyFont="1" applyFill="1" applyBorder="1" applyAlignment="1">
      <alignment horizontal="left" vertical="center" wrapText="1"/>
    </xf>
    <xf numFmtId="49" fontId="7" fillId="0" borderId="29" xfId="1" applyNumberFormat="1" applyFont="1" applyFill="1" applyBorder="1" applyAlignment="1">
      <alignment horizontal="left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/>
    <xf numFmtId="0" fontId="8" fillId="0" borderId="30" xfId="0" applyFont="1" applyFill="1" applyBorder="1" applyAlignment="1"/>
    <xf numFmtId="164" fontId="8" fillId="0" borderId="31" xfId="0" applyNumberFormat="1" applyFont="1" applyFill="1" applyBorder="1" applyAlignment="1">
      <alignment horizontal="right"/>
    </xf>
    <xf numFmtId="165" fontId="8" fillId="0" borderId="32" xfId="0" applyNumberFormat="1" applyFont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49" fontId="5" fillId="0" borderId="12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34" xfId="1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right" vertical="center" wrapText="1"/>
    </xf>
    <xf numFmtId="49" fontId="10" fillId="0" borderId="36" xfId="1" applyNumberFormat="1" applyFont="1" applyFill="1" applyBorder="1" applyAlignment="1">
      <alignment horizontal="center" vertical="center" wrapText="1"/>
    </xf>
    <xf numFmtId="49" fontId="10" fillId="0" borderId="37" xfId="1" applyNumberFormat="1" applyFont="1" applyFill="1" applyBorder="1" applyAlignment="1">
      <alignment horizontal="center" vertical="center" wrapText="1"/>
    </xf>
    <xf numFmtId="49" fontId="10" fillId="0" borderId="38" xfId="1" applyNumberFormat="1" applyFont="1" applyFill="1" applyBorder="1" applyAlignment="1">
      <alignment horizontal="center" vertical="center" wrapText="1"/>
    </xf>
    <xf numFmtId="49" fontId="5" fillId="0" borderId="36" xfId="1" applyNumberFormat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left" vertical="center" wrapText="1"/>
    </xf>
    <xf numFmtId="49" fontId="7" fillId="0" borderId="15" xfId="1" applyNumberFormat="1" applyFont="1" applyFill="1" applyBorder="1" applyAlignment="1">
      <alignment horizontal="left" vertical="center" wrapText="1"/>
    </xf>
    <xf numFmtId="165" fontId="9" fillId="0" borderId="15" xfId="1" applyNumberFormat="1" applyFont="1" applyFill="1" applyBorder="1" applyAlignment="1">
      <alignment horizontal="right" vertical="center" wrapText="1"/>
    </xf>
    <xf numFmtId="49" fontId="9" fillId="0" borderId="15" xfId="1" applyNumberFormat="1" applyFont="1" applyFill="1" applyBorder="1" applyAlignment="1">
      <alignment vertical="center" wrapText="1"/>
    </xf>
    <xf numFmtId="164" fontId="8" fillId="0" borderId="15" xfId="0" applyNumberFormat="1" applyFont="1" applyFill="1" applyBorder="1" applyAlignment="1">
      <alignment horizontal="right"/>
    </xf>
    <xf numFmtId="164" fontId="9" fillId="0" borderId="15" xfId="1" applyNumberFormat="1" applyFont="1" applyFill="1" applyBorder="1" applyAlignment="1">
      <alignment horizontal="center" wrapText="1"/>
    </xf>
    <xf numFmtId="164" fontId="9" fillId="0" borderId="15" xfId="1" applyNumberFormat="1" applyFont="1" applyFill="1" applyBorder="1" applyAlignment="1">
      <alignment vertical="center" wrapText="1"/>
    </xf>
    <xf numFmtId="165" fontId="5" fillId="0" borderId="15" xfId="1" applyNumberFormat="1" applyFont="1" applyFill="1" applyBorder="1" applyAlignment="1">
      <alignment vertical="center" wrapText="1"/>
    </xf>
    <xf numFmtId="165" fontId="5" fillId="0" borderId="17" xfId="1" applyNumberFormat="1" applyFont="1" applyFill="1" applyBorder="1" applyAlignment="1">
      <alignment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left" vertical="center" wrapText="1"/>
    </xf>
    <xf numFmtId="165" fontId="9" fillId="0" borderId="24" xfId="1" applyNumberFormat="1" applyFont="1" applyFill="1" applyBorder="1" applyAlignment="1">
      <alignment horizontal="right" vertical="center" wrapText="1"/>
    </xf>
    <xf numFmtId="49" fontId="9" fillId="0" borderId="24" xfId="1" applyNumberFormat="1" applyFont="1" applyFill="1" applyBorder="1" applyAlignment="1">
      <alignment vertical="center" wrapText="1"/>
    </xf>
    <xf numFmtId="164" fontId="9" fillId="0" borderId="24" xfId="1" applyNumberFormat="1" applyFont="1" applyFill="1" applyBorder="1" applyAlignment="1">
      <alignment horizontal="center" wrapText="1"/>
    </xf>
    <xf numFmtId="165" fontId="5" fillId="0" borderId="24" xfId="1" applyNumberFormat="1" applyFont="1" applyFill="1" applyBorder="1" applyAlignment="1">
      <alignment vertical="center" wrapText="1"/>
    </xf>
    <xf numFmtId="164" fontId="9" fillId="0" borderId="24" xfId="1" applyNumberFormat="1" applyFont="1" applyFill="1" applyBorder="1" applyAlignment="1">
      <alignment vertical="center" wrapText="1"/>
    </xf>
    <xf numFmtId="165" fontId="5" fillId="0" borderId="40" xfId="1" applyNumberFormat="1" applyFont="1" applyFill="1" applyBorder="1" applyAlignment="1">
      <alignment vertical="center" wrapText="1"/>
    </xf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32" xfId="1" applyNumberFormat="1" applyFont="1" applyFill="1" applyBorder="1" applyAlignment="1">
      <alignment horizontal="left" vertical="center" wrapText="1"/>
    </xf>
    <xf numFmtId="49" fontId="7" fillId="0" borderId="32" xfId="1" applyNumberFormat="1" applyFont="1" applyFill="1" applyBorder="1" applyAlignment="1">
      <alignment horizontal="left" vertical="center" wrapText="1"/>
    </xf>
    <xf numFmtId="49" fontId="5" fillId="0" borderId="32" xfId="1" applyNumberFormat="1" applyFont="1" applyFill="1" applyBorder="1" applyAlignment="1">
      <alignment horizontal="center" vertical="center" wrapText="1"/>
    </xf>
    <xf numFmtId="165" fontId="9" fillId="0" borderId="32" xfId="1" applyNumberFormat="1" applyFont="1" applyFill="1" applyBorder="1" applyAlignment="1">
      <alignment horizontal="right" vertical="center" wrapText="1"/>
    </xf>
    <xf numFmtId="49" fontId="9" fillId="0" borderId="32" xfId="1" applyNumberFormat="1" applyFont="1" applyFill="1" applyBorder="1" applyAlignment="1">
      <alignment vertical="center" wrapText="1"/>
    </xf>
    <xf numFmtId="164" fontId="8" fillId="0" borderId="32" xfId="0" applyNumberFormat="1" applyFont="1" applyFill="1" applyBorder="1" applyAlignment="1">
      <alignment horizontal="right"/>
    </xf>
    <xf numFmtId="165" fontId="5" fillId="0" borderId="32" xfId="1" applyNumberFormat="1" applyFont="1" applyFill="1" applyBorder="1" applyAlignment="1">
      <alignment vertical="center" wrapText="1"/>
    </xf>
    <xf numFmtId="164" fontId="9" fillId="0" borderId="32" xfId="1" applyNumberFormat="1" applyFont="1" applyFill="1" applyBorder="1" applyAlignment="1">
      <alignment vertical="center" wrapText="1"/>
    </xf>
    <xf numFmtId="165" fontId="5" fillId="0" borderId="33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41" xfId="1" applyNumberFormat="1" applyFont="1" applyFill="1" applyBorder="1" applyAlignment="1">
      <alignment vertical="center" wrapText="1"/>
    </xf>
    <xf numFmtId="165" fontId="8" fillId="0" borderId="34" xfId="0" applyNumberFormat="1" applyFont="1" applyBorder="1"/>
    <xf numFmtId="165" fontId="4" fillId="0" borderId="25" xfId="0" applyNumberFormat="1" applyFont="1" applyBorder="1"/>
    <xf numFmtId="49" fontId="5" fillId="0" borderId="42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center" vertical="center" wrapText="1"/>
    </xf>
    <xf numFmtId="49" fontId="5" fillId="0" borderId="44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5" xfId="1" applyNumberFormat="1" applyFont="1" applyFill="1" applyBorder="1" applyAlignment="1">
      <alignment horizontal="center" vertical="center" wrapText="1"/>
    </xf>
    <xf numFmtId="165" fontId="9" fillId="0" borderId="24" xfId="1" applyNumberFormat="1" applyFont="1" applyFill="1" applyBorder="1" applyAlignment="1">
      <alignment horizontal="center" vertical="center" wrapText="1"/>
    </xf>
    <xf numFmtId="49" fontId="9" fillId="0" borderId="24" xfId="1" applyNumberFormat="1" applyFont="1" applyFill="1" applyBorder="1" applyAlignment="1">
      <alignment horizontal="center" vertical="center" wrapText="1"/>
    </xf>
    <xf numFmtId="165" fontId="8" fillId="0" borderId="24" xfId="0" applyNumberFormat="1" applyFont="1" applyFill="1" applyBorder="1"/>
    <xf numFmtId="165" fontId="8" fillId="0" borderId="40" xfId="0" applyNumberFormat="1" applyFont="1" applyFill="1" applyBorder="1"/>
    <xf numFmtId="49" fontId="10" fillId="0" borderId="46" xfId="1" applyNumberFormat="1" applyFont="1" applyFill="1" applyBorder="1" applyAlignment="1">
      <alignment horizontal="center" vertical="center" wrapText="1"/>
    </xf>
    <xf numFmtId="165" fontId="9" fillId="0" borderId="24" xfId="1" applyNumberFormat="1" applyFont="1" applyFill="1" applyBorder="1" applyAlignment="1">
      <alignment horizontal="center" wrapText="1"/>
    </xf>
    <xf numFmtId="49" fontId="9" fillId="0" borderId="24" xfId="1" applyNumberFormat="1" applyFont="1" applyFill="1" applyBorder="1" applyAlignment="1">
      <alignment horizontal="center" wrapText="1"/>
    </xf>
    <xf numFmtId="164" fontId="8" fillId="0" borderId="24" xfId="0" applyNumberFormat="1" applyFont="1" applyFill="1" applyBorder="1" applyAlignment="1"/>
    <xf numFmtId="49" fontId="5" fillId="0" borderId="47" xfId="1" applyNumberFormat="1" applyFont="1" applyFill="1" applyBorder="1" applyAlignment="1">
      <alignment horizontal="left" vertical="center" wrapText="1"/>
    </xf>
    <xf numFmtId="49" fontId="7" fillId="0" borderId="47" xfId="1" applyNumberFormat="1" applyFont="1" applyFill="1" applyBorder="1" applyAlignment="1">
      <alignment horizontal="lef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9" fillId="0" borderId="47" xfId="1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right"/>
    </xf>
    <xf numFmtId="165" fontId="8" fillId="0" borderId="47" xfId="0" applyNumberFormat="1" applyFont="1" applyFill="1" applyBorder="1"/>
    <xf numFmtId="164" fontId="8" fillId="0" borderId="47" xfId="0" applyNumberFormat="1" applyFont="1" applyFill="1" applyBorder="1"/>
    <xf numFmtId="165" fontId="8" fillId="0" borderId="48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8" fillId="0" borderId="15" xfId="0" applyFont="1" applyFill="1" applyBorder="1"/>
    <xf numFmtId="0" fontId="8" fillId="0" borderId="17" xfId="0" applyFont="1" applyFill="1" applyBorder="1"/>
    <xf numFmtId="49" fontId="5" fillId="0" borderId="50" xfId="1" applyNumberFormat="1" applyFont="1" applyFill="1" applyBorder="1" applyAlignment="1">
      <alignment horizontal="left" vertical="center" wrapText="1"/>
    </xf>
    <xf numFmtId="49" fontId="7" fillId="0" borderId="21" xfId="1" applyNumberFormat="1" applyFont="1" applyFill="1" applyBorder="1" applyAlignment="1">
      <alignment horizontal="left" vertical="center" wrapText="1"/>
    </xf>
    <xf numFmtId="164" fontId="8" fillId="0" borderId="21" xfId="0" applyNumberFormat="1" applyFont="1" applyFill="1" applyBorder="1" applyAlignment="1">
      <alignment horizontal="right"/>
    </xf>
    <xf numFmtId="0" fontId="8" fillId="0" borderId="21" xfId="0" applyFont="1" applyFill="1" applyBorder="1"/>
    <xf numFmtId="0" fontId="8" fillId="0" borderId="23" xfId="0" applyFont="1" applyFill="1" applyBorder="1"/>
    <xf numFmtId="49" fontId="5" fillId="0" borderId="39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5" fontId="9" fillId="0" borderId="26" xfId="1" applyNumberFormat="1" applyFont="1" applyFill="1" applyBorder="1" applyAlignment="1">
      <alignment horizontal="center" vertical="center" wrapText="1"/>
    </xf>
    <xf numFmtId="0" fontId="8" fillId="0" borderId="24" xfId="0" applyFont="1" applyFill="1" applyBorder="1"/>
    <xf numFmtId="0" fontId="8" fillId="0" borderId="40" xfId="0" applyFont="1" applyFill="1" applyBorder="1"/>
    <xf numFmtId="49" fontId="5" fillId="0" borderId="51" xfId="1" applyNumberFormat="1" applyFont="1" applyFill="1" applyBorder="1" applyAlignment="1">
      <alignment horizontal="left" vertical="center" wrapText="1"/>
    </xf>
    <xf numFmtId="164" fontId="8" fillId="0" borderId="32" xfId="0" applyNumberFormat="1" applyFont="1" applyFill="1" applyBorder="1"/>
    <xf numFmtId="0" fontId="8" fillId="0" borderId="32" xfId="0" applyFont="1" applyFill="1" applyBorder="1" applyAlignment="1"/>
    <xf numFmtId="0" fontId="8" fillId="0" borderId="32" xfId="0" applyFont="1" applyFill="1" applyBorder="1"/>
    <xf numFmtId="0" fontId="8" fillId="0" borderId="33" xfId="0" applyFont="1" applyFill="1" applyBorder="1"/>
    <xf numFmtId="49" fontId="5" fillId="0" borderId="3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30" xfId="0" applyNumberFormat="1" applyFont="1" applyFill="1" applyBorder="1" applyAlignment="1"/>
    <xf numFmtId="164" fontId="8" fillId="0" borderId="52" xfId="0" applyNumberFormat="1" applyFont="1" applyFill="1" applyBorder="1" applyAlignment="1"/>
    <xf numFmtId="0" fontId="5" fillId="0" borderId="1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0" fillId="0" borderId="0" xfId="0" applyFill="1" applyBorder="1"/>
    <xf numFmtId="0" fontId="10" fillId="0" borderId="18" xfId="0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8" fillId="0" borderId="48" xfId="0" applyFont="1" applyFill="1" applyBorder="1"/>
    <xf numFmtId="0" fontId="10" fillId="0" borderId="27" xfId="0" applyFont="1" applyFill="1" applyBorder="1" applyAlignment="1">
      <alignment horizontal="center"/>
    </xf>
    <xf numFmtId="49" fontId="5" fillId="0" borderId="18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/>
    <xf numFmtId="164" fontId="8" fillId="0" borderId="25" xfId="0" applyNumberFormat="1" applyFont="1" applyFill="1" applyBorder="1"/>
    <xf numFmtId="49" fontId="10" fillId="0" borderId="15" xfId="1" applyNumberFormat="1" applyFont="1" applyFill="1" applyBorder="1" applyAlignment="1">
      <alignment horizontal="center" vertical="center" wrapText="1"/>
    </xf>
    <xf numFmtId="49" fontId="10" fillId="0" borderId="24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/>
    <xf numFmtId="164" fontId="8" fillId="0" borderId="52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3" xfId="0" applyFont="1" applyFill="1" applyBorder="1"/>
    <xf numFmtId="0" fontId="8" fillId="0" borderId="47" xfId="0" applyFont="1" applyFill="1" applyBorder="1"/>
    <xf numFmtId="164" fontId="8" fillId="0" borderId="32" xfId="0" applyNumberFormat="1" applyFont="1" applyFill="1" applyBorder="1" applyAlignment="1"/>
    <xf numFmtId="164" fontId="0" fillId="0" borderId="32" xfId="0" applyNumberFormat="1" applyFont="1" applyFill="1" applyBorder="1"/>
    <xf numFmtId="164" fontId="8" fillId="0" borderId="28" xfId="0" applyNumberFormat="1" applyFont="1" applyFill="1" applyBorder="1"/>
    <xf numFmtId="0" fontId="10" fillId="0" borderId="1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165" fontId="8" fillId="0" borderId="24" xfId="0" applyNumberFormat="1" applyFont="1" applyBorder="1"/>
    <xf numFmtId="165" fontId="8" fillId="0" borderId="40" xfId="0" applyNumberFormat="1" applyFont="1" applyBorder="1"/>
    <xf numFmtId="164" fontId="8" fillId="0" borderId="24" xfId="0" applyNumberFormat="1" applyFont="1" applyBorder="1"/>
    <xf numFmtId="0" fontId="8" fillId="0" borderId="24" xfId="0" applyFont="1" applyBorder="1"/>
    <xf numFmtId="164" fontId="8" fillId="0" borderId="40" xfId="0" applyNumberFormat="1" applyFont="1" applyBorder="1"/>
    <xf numFmtId="0" fontId="8" fillId="0" borderId="32" xfId="0" applyFont="1" applyBorder="1"/>
    <xf numFmtId="164" fontId="8" fillId="0" borderId="33" xfId="0" applyNumberFormat="1" applyFont="1" applyBorder="1"/>
    <xf numFmtId="164" fontId="8" fillId="0" borderId="27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wrapText="1"/>
    </xf>
    <xf numFmtId="165" fontId="9" fillId="0" borderId="15" xfId="0" applyNumberFormat="1" applyFont="1" applyFill="1" applyBorder="1" applyAlignment="1">
      <alignment horizontal="center" wrapText="1"/>
    </xf>
    <xf numFmtId="0" fontId="8" fillId="0" borderId="15" xfId="0" applyFont="1" applyBorder="1"/>
    <xf numFmtId="164" fontId="8" fillId="0" borderId="37" xfId="0" applyNumberFormat="1" applyFont="1" applyBorder="1"/>
    <xf numFmtId="0" fontId="8" fillId="0" borderId="17" xfId="0" applyFont="1" applyBorder="1"/>
    <xf numFmtId="0" fontId="10" fillId="0" borderId="18" xfId="0" applyFont="1" applyFill="1" applyBorder="1" applyAlignment="1">
      <alignment horizontal="center" wrapText="1"/>
    </xf>
    <xf numFmtId="49" fontId="7" fillId="0" borderId="55" xfId="1" applyNumberFormat="1" applyFont="1" applyFill="1" applyBorder="1" applyAlignment="1">
      <alignment horizontal="left" vertical="center" wrapText="1"/>
    </xf>
    <xf numFmtId="0" fontId="8" fillId="0" borderId="40" xfId="0" applyFont="1" applyBorder="1"/>
    <xf numFmtId="3" fontId="5" fillId="0" borderId="24" xfId="1" applyNumberFormat="1" applyFont="1" applyFill="1" applyBorder="1" applyAlignment="1">
      <alignment horizontal="center" vertical="center" wrapText="1"/>
    </xf>
    <xf numFmtId="49" fontId="5" fillId="0" borderId="56" xfId="1" applyNumberFormat="1" applyFont="1" applyFill="1" applyBorder="1" applyAlignment="1">
      <alignment horizontal="left" vertical="center" wrapText="1"/>
    </xf>
    <xf numFmtId="49" fontId="7" fillId="0" borderId="57" xfId="1" applyNumberFormat="1" applyFont="1" applyFill="1" applyBorder="1" applyAlignment="1">
      <alignment horizontal="left" vertical="center" wrapText="1"/>
    </xf>
    <xf numFmtId="3" fontId="5" fillId="0" borderId="47" xfId="1" applyNumberFormat="1" applyFont="1" applyFill="1" applyBorder="1" applyAlignment="1">
      <alignment horizontal="center" vertical="center" wrapText="1"/>
    </xf>
    <xf numFmtId="49" fontId="5" fillId="0" borderId="47" xfId="1" applyNumberFormat="1" applyFont="1" applyFill="1" applyBorder="1" applyAlignment="1">
      <alignment horizontal="center" vertical="center" wrapText="1"/>
    </xf>
    <xf numFmtId="0" fontId="8" fillId="0" borderId="47" xfId="0" applyFont="1" applyBorder="1"/>
    <xf numFmtId="164" fontId="8" fillId="0" borderId="47" xfId="0" applyNumberFormat="1" applyFont="1" applyBorder="1"/>
    <xf numFmtId="0" fontId="8" fillId="0" borderId="48" xfId="0" applyFont="1" applyBorder="1"/>
    <xf numFmtId="0" fontId="10" fillId="0" borderId="27" xfId="0" applyFont="1" applyFill="1" applyBorder="1" applyAlignment="1">
      <alignment horizontal="center" wrapText="1"/>
    </xf>
    <xf numFmtId="0" fontId="8" fillId="0" borderId="33" xfId="0" applyFont="1" applyBorder="1"/>
    <xf numFmtId="164" fontId="8" fillId="0" borderId="18" xfId="0" applyNumberFormat="1" applyFont="1" applyFill="1" applyBorder="1"/>
    <xf numFmtId="49" fontId="5" fillId="0" borderId="53" xfId="1" applyNumberFormat="1" applyFont="1" applyFill="1" applyBorder="1" applyAlignment="1">
      <alignment horizontal="center" vertical="center" wrapText="1"/>
    </xf>
    <xf numFmtId="49" fontId="5" fillId="0" borderId="54" xfId="1" applyNumberFormat="1" applyFont="1" applyFill="1" applyBorder="1" applyAlignment="1">
      <alignment horizontal="center" vertical="center" wrapText="1"/>
    </xf>
    <xf numFmtId="49" fontId="10" fillId="0" borderId="18" xfId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165" fontId="9" fillId="0" borderId="15" xfId="1" applyNumberFormat="1" applyFont="1" applyFill="1" applyBorder="1" applyAlignment="1">
      <alignment horizontal="center" vertical="center" wrapText="1"/>
    </xf>
    <xf numFmtId="49" fontId="9" fillId="0" borderId="15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left" vertical="center" wrapText="1"/>
    </xf>
    <xf numFmtId="49" fontId="9" fillId="0" borderId="21" xfId="1" applyNumberFormat="1" applyFont="1" applyFill="1" applyBorder="1" applyAlignment="1">
      <alignment horizontal="center" vertical="center" wrapText="1"/>
    </xf>
    <xf numFmtId="0" fontId="8" fillId="0" borderId="25" xfId="0" applyFont="1" applyFill="1" applyBorder="1"/>
    <xf numFmtId="0" fontId="8" fillId="0" borderId="26" xfId="0" applyFont="1" applyFill="1" applyBorder="1"/>
    <xf numFmtId="49" fontId="10" fillId="0" borderId="27" xfId="1" applyNumberFormat="1" applyFont="1" applyFill="1" applyBorder="1" applyAlignment="1">
      <alignment horizontal="center" vertical="center" wrapText="1"/>
    </xf>
    <xf numFmtId="164" fontId="9" fillId="0" borderId="32" xfId="0" applyNumberFormat="1" applyFont="1" applyFill="1" applyBorder="1"/>
    <xf numFmtId="49" fontId="9" fillId="0" borderId="32" xfId="1" applyNumberFormat="1" applyFont="1" applyFill="1" applyBorder="1" applyAlignment="1">
      <alignment horizontal="center" vertical="center" wrapText="1"/>
    </xf>
    <xf numFmtId="49" fontId="5" fillId="0" borderId="27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left" vertical="top" wrapText="1"/>
    </xf>
    <xf numFmtId="165" fontId="5" fillId="0" borderId="17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Fill="1" applyBorder="1" applyAlignment="1">
      <alignment horizontal="left" vertical="top" wrapText="1"/>
    </xf>
    <xf numFmtId="49" fontId="7" fillId="0" borderId="24" xfId="1" applyNumberFormat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/>
    </xf>
    <xf numFmtId="49" fontId="5" fillId="0" borderId="56" xfId="1" applyNumberFormat="1" applyFont="1" applyFill="1" applyBorder="1" applyAlignment="1">
      <alignment horizontal="left" vertical="top" wrapText="1"/>
    </xf>
    <xf numFmtId="165" fontId="5" fillId="0" borderId="48" xfId="1" applyNumberFormat="1" applyFont="1" applyFill="1" applyBorder="1" applyAlignment="1">
      <alignment horizontal="center" vertical="center" wrapText="1"/>
    </xf>
    <xf numFmtId="49" fontId="5" fillId="0" borderId="51" xfId="1" applyNumberFormat="1" applyFont="1" applyFill="1" applyBorder="1" applyAlignment="1">
      <alignment horizontal="left" vertical="top" wrapText="1"/>
    </xf>
    <xf numFmtId="49" fontId="7" fillId="0" borderId="32" xfId="1" applyNumberFormat="1" applyFont="1" applyFill="1" applyBorder="1" applyAlignment="1">
      <alignment horizontal="center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6" fontId="9" fillId="0" borderId="32" xfId="1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vertical="center"/>
    </xf>
    <xf numFmtId="165" fontId="8" fillId="0" borderId="47" xfId="0" applyNumberFormat="1" applyFont="1" applyFill="1" applyBorder="1" applyAlignment="1">
      <alignment vertical="center"/>
    </xf>
    <xf numFmtId="164" fontId="8" fillId="0" borderId="47" xfId="0" applyNumberFormat="1" applyFont="1" applyFill="1" applyBorder="1" applyAlignment="1">
      <alignment vertical="center"/>
    </xf>
    <xf numFmtId="165" fontId="8" fillId="0" borderId="48" xfId="0" applyNumberFormat="1" applyFont="1" applyFill="1" applyBorder="1" applyAlignment="1">
      <alignment vertical="center"/>
    </xf>
    <xf numFmtId="164" fontId="8" fillId="0" borderId="4" xfId="0" applyNumberFormat="1" applyFont="1" applyFill="1" applyBorder="1"/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8" fillId="0" borderId="11" xfId="0" applyNumberFormat="1" applyFont="1" applyFill="1" applyBorder="1"/>
    <xf numFmtId="0" fontId="5" fillId="0" borderId="2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30" xfId="0" applyNumberFormat="1" applyFont="1" applyFill="1" applyBorder="1"/>
    <xf numFmtId="164" fontId="5" fillId="0" borderId="52" xfId="0" applyNumberFormat="1" applyFont="1" applyFill="1" applyBorder="1"/>
    <xf numFmtId="164" fontId="0" fillId="0" borderId="0" xfId="0" applyNumberFormat="1"/>
    <xf numFmtId="0" fontId="0" fillId="0" borderId="58" xfId="0" applyFill="1" applyBorder="1" applyAlignment="1">
      <alignment horizontal="left"/>
    </xf>
    <xf numFmtId="0" fontId="0" fillId="0" borderId="53" xfId="0" applyFill="1" applyBorder="1" applyAlignment="1">
      <alignment horizontal="left" wrapText="1"/>
    </xf>
    <xf numFmtId="0" fontId="0" fillId="0" borderId="53" xfId="0" applyFill="1" applyBorder="1"/>
    <xf numFmtId="0" fontId="0" fillId="0" borderId="0" xfId="0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5" fillId="0" borderId="0" xfId="0" applyFont="1" applyAlignment="1">
      <alignment horizontal="right" wrapText="1"/>
    </xf>
    <xf numFmtId="0" fontId="16" fillId="0" borderId="59" xfId="0" applyFont="1" applyBorder="1"/>
    <xf numFmtId="0" fontId="0" fillId="0" borderId="59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223</xdr:row>
      <xdr:rowOff>38100</xdr:rowOff>
    </xdr:from>
    <xdr:to>
      <xdr:col>6</xdr:col>
      <xdr:colOff>47625</xdr:colOff>
      <xdr:row>224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56702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215</xdr:row>
      <xdr:rowOff>38100</xdr:rowOff>
    </xdr:from>
    <xdr:to>
      <xdr:col>6</xdr:col>
      <xdr:colOff>47625</xdr:colOff>
      <xdr:row>216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55178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216</xdr:row>
      <xdr:rowOff>38100</xdr:rowOff>
    </xdr:from>
    <xdr:to>
      <xdr:col>6</xdr:col>
      <xdr:colOff>47625</xdr:colOff>
      <xdr:row>217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55368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222</xdr:row>
      <xdr:rowOff>38100</xdr:rowOff>
    </xdr:from>
    <xdr:to>
      <xdr:col>6</xdr:col>
      <xdr:colOff>47625</xdr:colOff>
      <xdr:row>223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56511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217</xdr:row>
      <xdr:rowOff>38100</xdr:rowOff>
    </xdr:from>
    <xdr:to>
      <xdr:col>6</xdr:col>
      <xdr:colOff>47625</xdr:colOff>
      <xdr:row>218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55559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218</xdr:row>
      <xdr:rowOff>38100</xdr:rowOff>
    </xdr:from>
    <xdr:to>
      <xdr:col>6</xdr:col>
      <xdr:colOff>47625</xdr:colOff>
      <xdr:row>219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55749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218</xdr:row>
      <xdr:rowOff>38100</xdr:rowOff>
    </xdr:from>
    <xdr:to>
      <xdr:col>6</xdr:col>
      <xdr:colOff>47625</xdr:colOff>
      <xdr:row>219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55749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219</xdr:row>
      <xdr:rowOff>38100</xdr:rowOff>
    </xdr:from>
    <xdr:to>
      <xdr:col>6</xdr:col>
      <xdr:colOff>47625</xdr:colOff>
      <xdr:row>220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55940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218</xdr:row>
      <xdr:rowOff>38100</xdr:rowOff>
    </xdr:from>
    <xdr:to>
      <xdr:col>6</xdr:col>
      <xdr:colOff>47625</xdr:colOff>
      <xdr:row>219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55749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219</xdr:row>
      <xdr:rowOff>38100</xdr:rowOff>
    </xdr:from>
    <xdr:to>
      <xdr:col>6</xdr:col>
      <xdr:colOff>47625</xdr:colOff>
      <xdr:row>220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5981700" y="55940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217</xdr:row>
      <xdr:rowOff>38100</xdr:rowOff>
    </xdr:from>
    <xdr:to>
      <xdr:col>6</xdr:col>
      <xdr:colOff>47625</xdr:colOff>
      <xdr:row>218</xdr:row>
      <xdr:rowOff>57150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5981700" y="55559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218</xdr:row>
      <xdr:rowOff>38100</xdr:rowOff>
    </xdr:from>
    <xdr:to>
      <xdr:col>6</xdr:col>
      <xdr:colOff>47625</xdr:colOff>
      <xdr:row>219</xdr:row>
      <xdr:rowOff>57150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981700" y="55749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229</xdr:row>
      <xdr:rowOff>38100</xdr:rowOff>
    </xdr:from>
    <xdr:to>
      <xdr:col>7</xdr:col>
      <xdr:colOff>47625</xdr:colOff>
      <xdr:row>230</xdr:row>
      <xdr:rowOff>57150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6867525" y="578453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tabSelected="1" workbookViewId="0">
      <selection activeCell="L8" sqref="L8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1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>
        <f>G11</f>
        <v>0</v>
      </c>
      <c r="J11" s="32"/>
      <c r="K11" s="34"/>
    </row>
    <row r="12" spans="1:13" ht="28.5" x14ac:dyDescent="0.25">
      <c r="A12" s="35"/>
      <c r="B12" s="36" t="s">
        <v>33</v>
      </c>
      <c r="C12" s="37" t="s">
        <v>34</v>
      </c>
      <c r="D12" s="38" t="s">
        <v>35</v>
      </c>
      <c r="E12" s="39">
        <v>775</v>
      </c>
      <c r="F12" s="40">
        <v>6</v>
      </c>
      <c r="G12" s="41">
        <f>E12*F12</f>
        <v>4650</v>
      </c>
      <c r="H12" s="42"/>
      <c r="I12" s="43">
        <f>G12</f>
        <v>4650</v>
      </c>
      <c r="J12" s="42"/>
      <c r="K12" s="44"/>
    </row>
    <row r="13" spans="1:13" ht="33.75" customHeight="1" x14ac:dyDescent="0.25">
      <c r="A13" s="35"/>
      <c r="B13" s="36" t="s">
        <v>36</v>
      </c>
      <c r="C13" s="45" t="s">
        <v>37</v>
      </c>
      <c r="D13" s="46" t="s">
        <v>32</v>
      </c>
      <c r="E13" s="47">
        <v>385</v>
      </c>
      <c r="F13" s="48">
        <v>0</v>
      </c>
      <c r="G13" s="49">
        <f>E13*F13</f>
        <v>0</v>
      </c>
      <c r="H13" s="42"/>
      <c r="I13" s="42"/>
      <c r="J13" s="43"/>
      <c r="K13" s="44"/>
      <c r="M13" s="50"/>
    </row>
    <row r="14" spans="1:13" ht="33.75" customHeight="1" x14ac:dyDescent="0.25">
      <c r="A14" s="35"/>
      <c r="B14" s="36" t="s">
        <v>38</v>
      </c>
      <c r="C14" s="45" t="s">
        <v>39</v>
      </c>
      <c r="D14" s="46" t="s">
        <v>32</v>
      </c>
      <c r="E14" s="47">
        <v>2005</v>
      </c>
      <c r="F14" s="48">
        <v>3.0379999999999998</v>
      </c>
      <c r="G14" s="49">
        <f>E14*F14</f>
        <v>6091.19</v>
      </c>
      <c r="H14" s="51"/>
      <c r="I14" s="51"/>
      <c r="J14" s="52">
        <f>G14</f>
        <v>6091.19</v>
      </c>
      <c r="K14" s="53"/>
      <c r="M14" s="50"/>
    </row>
    <row r="15" spans="1:13" ht="29.25" thickBot="1" x14ac:dyDescent="0.3">
      <c r="A15" s="54"/>
      <c r="B15" s="55" t="s">
        <v>40</v>
      </c>
      <c r="C15" s="56" t="s">
        <v>41</v>
      </c>
      <c r="D15" s="57" t="s">
        <v>32</v>
      </c>
      <c r="E15" s="58">
        <v>132</v>
      </c>
      <c r="F15" s="59">
        <v>315</v>
      </c>
      <c r="G15" s="60">
        <f>E15*F15</f>
        <v>41580</v>
      </c>
      <c r="H15" s="61"/>
      <c r="I15" s="62"/>
      <c r="J15" s="62">
        <f>G15</f>
        <v>41580</v>
      </c>
      <c r="K15" s="63"/>
    </row>
    <row r="16" spans="1:13" ht="15.75" thickBot="1" x14ac:dyDescent="0.3">
      <c r="A16" s="64" t="s">
        <v>42</v>
      </c>
      <c r="B16" s="65"/>
      <c r="C16" s="65"/>
      <c r="D16" s="65"/>
      <c r="E16" s="65"/>
      <c r="F16" s="66"/>
      <c r="G16" s="67">
        <f>SUM(G11:G15)</f>
        <v>52321.19</v>
      </c>
      <c r="H16" s="51">
        <f>SUM(H11:H15)</f>
        <v>0</v>
      </c>
      <c r="I16" s="51">
        <f>SUM(I11:I15)</f>
        <v>4650</v>
      </c>
      <c r="J16" s="51">
        <f>SUM(J11:J15)</f>
        <v>47671.19</v>
      </c>
      <c r="K16" s="51">
        <f>SUM(K11:K15)</f>
        <v>0</v>
      </c>
    </row>
    <row r="17" spans="1:11" ht="16.5" thickBot="1" x14ac:dyDescent="0.3">
      <c r="A17" s="68" t="s">
        <v>43</v>
      </c>
      <c r="B17" s="69"/>
      <c r="C17" s="69"/>
      <c r="D17" s="69"/>
      <c r="E17" s="69"/>
      <c r="F17" s="69"/>
      <c r="G17" s="69"/>
      <c r="H17" s="69"/>
      <c r="I17" s="69"/>
      <c r="J17" s="69"/>
      <c r="K17" s="70"/>
    </row>
    <row r="18" spans="1:11" ht="28.5" x14ac:dyDescent="0.25">
      <c r="A18" s="71"/>
      <c r="B18" s="72" t="s">
        <v>44</v>
      </c>
      <c r="C18" s="73" t="s">
        <v>45</v>
      </c>
      <c r="D18" s="28" t="s">
        <v>46</v>
      </c>
      <c r="E18" s="74">
        <v>375</v>
      </c>
      <c r="F18" s="75" t="s">
        <v>47</v>
      </c>
      <c r="G18" s="76">
        <f>E18*F18</f>
        <v>0</v>
      </c>
      <c r="H18" s="77"/>
      <c r="I18" s="78"/>
      <c r="J18" s="79"/>
      <c r="K18" s="80"/>
    </row>
    <row r="19" spans="1:11" ht="28.5" x14ac:dyDescent="0.25">
      <c r="A19" s="81"/>
      <c r="B19" s="82" t="s">
        <v>48</v>
      </c>
      <c r="C19" s="45" t="s">
        <v>49</v>
      </c>
      <c r="D19" s="46" t="s">
        <v>46</v>
      </c>
      <c r="E19" s="83">
        <v>2194</v>
      </c>
      <c r="F19" s="84" t="s">
        <v>47</v>
      </c>
      <c r="G19" s="49">
        <f>E19*F19</f>
        <v>0</v>
      </c>
      <c r="H19" s="85"/>
      <c r="I19" s="86"/>
      <c r="J19" s="87"/>
      <c r="K19" s="88"/>
    </row>
    <row r="20" spans="1:11" x14ac:dyDescent="0.25">
      <c r="A20" s="81"/>
      <c r="B20" s="82" t="s">
        <v>50</v>
      </c>
      <c r="C20" s="45" t="s">
        <v>51</v>
      </c>
      <c r="D20" s="46" t="s">
        <v>46</v>
      </c>
      <c r="E20" s="83">
        <v>1310</v>
      </c>
      <c r="F20" s="84" t="s">
        <v>47</v>
      </c>
      <c r="G20" s="49">
        <f>F20*E20</f>
        <v>0</v>
      </c>
      <c r="H20" s="86"/>
      <c r="I20" s="87"/>
      <c r="J20" s="87"/>
      <c r="K20" s="88"/>
    </row>
    <row r="21" spans="1:11" ht="29.25" thickBot="1" x14ac:dyDescent="0.3">
      <c r="A21" s="89"/>
      <c r="B21" s="90" t="s">
        <v>52</v>
      </c>
      <c r="C21" s="91" t="s">
        <v>53</v>
      </c>
      <c r="D21" s="92" t="s">
        <v>46</v>
      </c>
      <c r="E21" s="93">
        <v>783</v>
      </c>
      <c r="F21" s="94" t="s">
        <v>54</v>
      </c>
      <c r="G21" s="95">
        <f>F21*E21</f>
        <v>1566</v>
      </c>
      <c r="H21" s="96"/>
      <c r="I21" s="97"/>
      <c r="J21" s="97">
        <f>G21</f>
        <v>1566</v>
      </c>
      <c r="K21" s="98"/>
    </row>
    <row r="22" spans="1:11" ht="16.5" customHeight="1" thickBot="1" x14ac:dyDescent="0.3">
      <c r="A22" s="99" t="s">
        <v>55</v>
      </c>
      <c r="B22" s="100"/>
      <c r="C22" s="100"/>
      <c r="D22" s="100"/>
      <c r="E22" s="100"/>
      <c r="F22" s="100"/>
      <c r="G22" s="101">
        <f>SUM(G18:G21)</f>
        <v>1566</v>
      </c>
      <c r="H22" s="102">
        <f>SUM(H18:H21)</f>
        <v>0</v>
      </c>
      <c r="I22" s="103">
        <f>SUM(I18:I21)</f>
        <v>0</v>
      </c>
      <c r="J22" s="51">
        <f>SUM(J18:J21)</f>
        <v>1566</v>
      </c>
      <c r="K22" s="51">
        <f>SUM(K18:K21)</f>
        <v>0</v>
      </c>
    </row>
    <row r="23" spans="1:11" s="107" customFormat="1" x14ac:dyDescent="0.25">
      <c r="A23" s="104" t="s">
        <v>56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6"/>
    </row>
    <row r="24" spans="1:11" s="107" customFormat="1" ht="15.75" x14ac:dyDescent="0.25">
      <c r="A24" s="108"/>
      <c r="B24" s="82" t="s">
        <v>57</v>
      </c>
      <c r="C24" s="45" t="s">
        <v>58</v>
      </c>
      <c r="D24" s="46" t="s">
        <v>59</v>
      </c>
      <c r="E24" s="109">
        <v>538</v>
      </c>
      <c r="F24" s="110" t="s">
        <v>60</v>
      </c>
      <c r="G24" s="41">
        <f>E24*F24</f>
        <v>3228</v>
      </c>
      <c r="H24" s="47"/>
      <c r="I24" s="111">
        <f>G24/2</f>
        <v>1614</v>
      </c>
      <c r="J24" s="111">
        <f>G24/2</f>
        <v>1614</v>
      </c>
      <c r="K24" s="112"/>
    </row>
    <row r="25" spans="1:11" s="107" customFormat="1" ht="42.75" x14ac:dyDescent="0.25">
      <c r="A25" s="113"/>
      <c r="B25" s="82" t="s">
        <v>61</v>
      </c>
      <c r="C25" s="45" t="s">
        <v>62</v>
      </c>
      <c r="D25" s="46" t="s">
        <v>59</v>
      </c>
      <c r="E25" s="114">
        <v>10320</v>
      </c>
      <c r="F25" s="115" t="s">
        <v>63</v>
      </c>
      <c r="G25" s="41">
        <f>E25*F25</f>
        <v>10320</v>
      </c>
      <c r="H25" s="116"/>
      <c r="I25" s="116">
        <f>G25</f>
        <v>10320</v>
      </c>
      <c r="J25" s="111"/>
      <c r="K25" s="112"/>
    </row>
    <row r="26" spans="1:11" s="107" customFormat="1" ht="25.5" x14ac:dyDescent="0.25">
      <c r="A26" s="113"/>
      <c r="B26" s="82" t="s">
        <v>64</v>
      </c>
      <c r="C26" s="45" t="s">
        <v>65</v>
      </c>
      <c r="D26" s="46" t="s">
        <v>66</v>
      </c>
      <c r="E26" s="109">
        <v>129444</v>
      </c>
      <c r="F26" s="110" t="s">
        <v>47</v>
      </c>
      <c r="G26" s="41">
        <f>E26*F26</f>
        <v>0</v>
      </c>
      <c r="H26" s="47"/>
      <c r="I26" s="111"/>
      <c r="J26" s="111"/>
      <c r="K26" s="112"/>
    </row>
    <row r="27" spans="1:11" s="107" customFormat="1" ht="28.5" x14ac:dyDescent="0.25">
      <c r="A27" s="113"/>
      <c r="B27" s="82" t="s">
        <v>67</v>
      </c>
      <c r="C27" s="45" t="s">
        <v>68</v>
      </c>
      <c r="D27" s="46" t="s">
        <v>32</v>
      </c>
      <c r="E27" s="109">
        <v>1724</v>
      </c>
      <c r="F27" s="110" t="s">
        <v>69</v>
      </c>
      <c r="G27" s="41">
        <f>E27*F27</f>
        <v>86200</v>
      </c>
      <c r="H27" s="47"/>
      <c r="I27" s="47">
        <f>G27/3</f>
        <v>28733.333333333332</v>
      </c>
      <c r="J27" s="47">
        <f>G27/3</f>
        <v>28733.333333333332</v>
      </c>
      <c r="K27" s="112">
        <f>G27/3</f>
        <v>28733.333333333332</v>
      </c>
    </row>
    <row r="28" spans="1:11" s="107" customFormat="1" ht="16.5" thickBot="1" x14ac:dyDescent="0.3">
      <c r="A28" s="113"/>
      <c r="B28" s="117" t="s">
        <v>70</v>
      </c>
      <c r="C28" s="118" t="s">
        <v>71</v>
      </c>
      <c r="D28" s="46" t="s">
        <v>32</v>
      </c>
      <c r="E28" s="119">
        <v>159</v>
      </c>
      <c r="F28" s="120" t="s">
        <v>47</v>
      </c>
      <c r="G28" s="121">
        <f>E28*F28</f>
        <v>0</v>
      </c>
      <c r="H28" s="122"/>
      <c r="I28" s="123"/>
      <c r="J28" s="122"/>
      <c r="K28" s="124"/>
    </row>
    <row r="29" spans="1:11" s="107" customFormat="1" ht="16.5" customHeight="1" thickBot="1" x14ac:dyDescent="0.3">
      <c r="A29" s="99" t="s">
        <v>55</v>
      </c>
      <c r="B29" s="100"/>
      <c r="C29" s="100"/>
      <c r="D29" s="100"/>
      <c r="E29" s="100"/>
      <c r="F29" s="100"/>
      <c r="G29" s="125">
        <f>SUM(G24:G28)</f>
        <v>99748</v>
      </c>
      <c r="H29" s="126">
        <f>SUM(H24:H28)</f>
        <v>0</v>
      </c>
      <c r="I29" s="126">
        <f>SUM(I24:I28)</f>
        <v>40667.333333333328</v>
      </c>
      <c r="J29" s="126">
        <f>SUM(J24:J28)</f>
        <v>30347.333333333332</v>
      </c>
      <c r="K29" s="127">
        <f>SUM(K24:K28)</f>
        <v>28733.333333333332</v>
      </c>
    </row>
    <row r="30" spans="1:11" s="107" customFormat="1" ht="15.75" thickBot="1" x14ac:dyDescent="0.3">
      <c r="A30" s="128" t="s">
        <v>72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1" s="107" customFormat="1" ht="28.5" x14ac:dyDescent="0.25">
      <c r="A31" s="25"/>
      <c r="B31" s="26" t="s">
        <v>73</v>
      </c>
      <c r="C31" s="73" t="s">
        <v>74</v>
      </c>
      <c r="D31" s="28" t="s">
        <v>75</v>
      </c>
      <c r="E31" s="29">
        <v>173</v>
      </c>
      <c r="F31" s="30">
        <v>0</v>
      </c>
      <c r="G31" s="76">
        <f>E31*F31</f>
        <v>0</v>
      </c>
      <c r="H31" s="29"/>
      <c r="I31" s="131"/>
      <c r="J31" s="29"/>
      <c r="K31" s="132"/>
    </row>
    <row r="32" spans="1:11" s="107" customFormat="1" ht="28.5" x14ac:dyDescent="0.25">
      <c r="A32" s="35"/>
      <c r="B32" s="133" t="s">
        <v>76</v>
      </c>
      <c r="C32" s="134" t="s">
        <v>77</v>
      </c>
      <c r="D32" s="46" t="s">
        <v>75</v>
      </c>
      <c r="E32" s="39">
        <v>84</v>
      </c>
      <c r="F32" s="40">
        <v>0</v>
      </c>
      <c r="G32" s="135">
        <f>E32*F32</f>
        <v>0</v>
      </c>
      <c r="H32" s="39"/>
      <c r="I32" s="136"/>
      <c r="J32" s="39"/>
      <c r="K32" s="137"/>
    </row>
    <row r="33" spans="1:14" s="107" customFormat="1" ht="38.25" x14ac:dyDescent="0.25">
      <c r="A33" s="35"/>
      <c r="B33" s="138" t="s">
        <v>78</v>
      </c>
      <c r="C33" s="139" t="s">
        <v>79</v>
      </c>
      <c r="D33" s="140" t="s">
        <v>59</v>
      </c>
      <c r="E33" s="141">
        <v>0</v>
      </c>
      <c r="F33" s="142" t="s">
        <v>47</v>
      </c>
      <c r="G33" s="141">
        <f>E33*F33</f>
        <v>0</v>
      </c>
      <c r="H33" s="141"/>
      <c r="I33" s="141">
        <f>G33/3</f>
        <v>0</v>
      </c>
      <c r="J33" s="141">
        <f>G33/3</f>
        <v>0</v>
      </c>
      <c r="K33" s="143">
        <f>G33/3</f>
        <v>0</v>
      </c>
    </row>
    <row r="34" spans="1:14" s="107" customFormat="1" ht="35.25" customHeight="1" x14ac:dyDescent="0.25">
      <c r="A34" s="35"/>
      <c r="B34" s="36" t="s">
        <v>80</v>
      </c>
      <c r="C34" s="45" t="s">
        <v>81</v>
      </c>
      <c r="D34" s="46" t="s">
        <v>75</v>
      </c>
      <c r="E34" s="47">
        <v>829</v>
      </c>
      <c r="F34" s="48">
        <v>0</v>
      </c>
      <c r="G34" s="49">
        <f>E34*F34</f>
        <v>0</v>
      </c>
      <c r="H34" s="144"/>
      <c r="I34" s="47">
        <f>G34</f>
        <v>0</v>
      </c>
      <c r="J34" s="47"/>
      <c r="K34" s="145"/>
    </row>
    <row r="35" spans="1:14" s="107" customFormat="1" ht="29.25" thickBot="1" x14ac:dyDescent="0.3">
      <c r="A35" s="35"/>
      <c r="B35" s="146" t="s">
        <v>82</v>
      </c>
      <c r="C35" s="91" t="s">
        <v>83</v>
      </c>
      <c r="D35" s="92" t="s">
        <v>75</v>
      </c>
      <c r="E35" s="147">
        <v>828</v>
      </c>
      <c r="F35" s="148">
        <v>0</v>
      </c>
      <c r="G35" s="95">
        <f>E35*F35</f>
        <v>0</v>
      </c>
      <c r="H35" s="149"/>
      <c r="I35" s="147"/>
      <c r="J35" s="147">
        <f>G35</f>
        <v>0</v>
      </c>
      <c r="K35" s="150"/>
    </row>
    <row r="36" spans="1:14" s="107" customFormat="1" ht="15.75" thickBot="1" x14ac:dyDescent="0.3">
      <c r="A36" s="54"/>
      <c r="B36" s="151" t="s">
        <v>42</v>
      </c>
      <c r="C36" s="151"/>
      <c r="D36" s="151"/>
      <c r="E36" s="151"/>
      <c r="F36" s="151"/>
      <c r="G36" s="152">
        <f>SUM(G31:G35)</f>
        <v>0</v>
      </c>
      <c r="H36" s="153">
        <f>SUM(H31:H35)</f>
        <v>0</v>
      </c>
      <c r="I36" s="153">
        <f>SUM(I31:I35)</f>
        <v>0</v>
      </c>
      <c r="J36" s="153">
        <f>SUM(J31:J35)</f>
        <v>0</v>
      </c>
      <c r="K36" s="154">
        <f>SUM(K31:K35)</f>
        <v>0</v>
      </c>
    </row>
    <row r="37" spans="1:14" ht="15.75" thickBot="1" x14ac:dyDescent="0.3">
      <c r="A37" s="155" t="s">
        <v>84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spans="1:14" s="107" customFormat="1" x14ac:dyDescent="0.25">
      <c r="A38" s="158"/>
      <c r="B38" s="72" t="s">
        <v>85</v>
      </c>
      <c r="C38" s="73" t="s">
        <v>86</v>
      </c>
      <c r="D38" s="28" t="s">
        <v>59</v>
      </c>
      <c r="E38" s="29">
        <v>570</v>
      </c>
      <c r="F38" s="30">
        <v>54</v>
      </c>
      <c r="G38" s="76">
        <f t="shared" ref="G38:G61" si="0">E38*F38</f>
        <v>30780</v>
      </c>
      <c r="H38" s="131"/>
      <c r="I38" s="29"/>
      <c r="J38" s="29">
        <f>G38</f>
        <v>30780</v>
      </c>
      <c r="K38" s="132"/>
      <c r="N38" s="159"/>
    </row>
    <row r="39" spans="1:14" s="107" customFormat="1" x14ac:dyDescent="0.25">
      <c r="A39" s="160"/>
      <c r="B39" s="82" t="s">
        <v>87</v>
      </c>
      <c r="C39" s="45" t="s">
        <v>86</v>
      </c>
      <c r="D39" s="46" t="s">
        <v>59</v>
      </c>
      <c r="E39" s="47">
        <v>760</v>
      </c>
      <c r="F39" s="48">
        <v>8</v>
      </c>
      <c r="G39" s="49">
        <f t="shared" si="0"/>
        <v>6080</v>
      </c>
      <c r="H39" s="144"/>
      <c r="I39" s="47"/>
      <c r="J39" s="47">
        <f>G39</f>
        <v>6080</v>
      </c>
      <c r="K39" s="145"/>
    </row>
    <row r="40" spans="1:14" s="107" customFormat="1" x14ac:dyDescent="0.25">
      <c r="A40" s="160"/>
      <c r="B40" s="82" t="s">
        <v>88</v>
      </c>
      <c r="C40" s="45" t="s">
        <v>89</v>
      </c>
      <c r="D40" s="46" t="s">
        <v>59</v>
      </c>
      <c r="E40" s="47">
        <v>886</v>
      </c>
      <c r="F40" s="48">
        <v>3</v>
      </c>
      <c r="G40" s="49">
        <f t="shared" si="0"/>
        <v>2658</v>
      </c>
      <c r="H40" s="144"/>
      <c r="I40" s="47"/>
      <c r="J40" s="47">
        <f>G40</f>
        <v>2658</v>
      </c>
      <c r="K40" s="145"/>
    </row>
    <row r="41" spans="1:14" s="107" customFormat="1" x14ac:dyDescent="0.25">
      <c r="A41" s="160"/>
      <c r="B41" s="82" t="s">
        <v>90</v>
      </c>
      <c r="C41" s="45" t="s">
        <v>89</v>
      </c>
      <c r="D41" s="46" t="s">
        <v>59</v>
      </c>
      <c r="E41" s="47">
        <v>1264</v>
      </c>
      <c r="F41" s="48">
        <v>0</v>
      </c>
      <c r="G41" s="49">
        <f t="shared" si="0"/>
        <v>0</v>
      </c>
      <c r="H41" s="144"/>
      <c r="I41" s="47"/>
      <c r="J41" s="47"/>
      <c r="K41" s="145"/>
    </row>
    <row r="42" spans="1:14" s="107" customFormat="1" x14ac:dyDescent="0.25">
      <c r="A42" s="160"/>
      <c r="B42" s="82" t="s">
        <v>91</v>
      </c>
      <c r="C42" s="45" t="s">
        <v>92</v>
      </c>
      <c r="D42" s="46" t="s">
        <v>59</v>
      </c>
      <c r="E42" s="47">
        <v>1774</v>
      </c>
      <c r="F42" s="48">
        <v>0</v>
      </c>
      <c r="G42" s="49">
        <f t="shared" si="0"/>
        <v>0</v>
      </c>
      <c r="H42" s="144"/>
      <c r="I42" s="47"/>
      <c r="J42" s="47"/>
      <c r="K42" s="145"/>
    </row>
    <row r="43" spans="1:14" s="107" customFormat="1" x14ac:dyDescent="0.25">
      <c r="A43" s="160"/>
      <c r="B43" s="82" t="s">
        <v>93</v>
      </c>
      <c r="C43" s="45" t="s">
        <v>92</v>
      </c>
      <c r="D43" s="46" t="s">
        <v>59</v>
      </c>
      <c r="E43" s="47">
        <v>2501</v>
      </c>
      <c r="F43" s="48">
        <v>0</v>
      </c>
      <c r="G43" s="49">
        <f t="shared" si="0"/>
        <v>0</v>
      </c>
      <c r="H43" s="144"/>
      <c r="I43" s="47"/>
      <c r="J43" s="47"/>
      <c r="K43" s="145"/>
    </row>
    <row r="44" spans="1:14" s="107" customFormat="1" ht="42.75" x14ac:dyDescent="0.25">
      <c r="A44" s="160"/>
      <c r="B44" s="82" t="s">
        <v>94</v>
      </c>
      <c r="C44" s="45" t="s">
        <v>95</v>
      </c>
      <c r="D44" s="46" t="s">
        <v>59</v>
      </c>
      <c r="E44" s="47">
        <v>5909</v>
      </c>
      <c r="F44" s="48">
        <v>0</v>
      </c>
      <c r="G44" s="49">
        <f t="shared" si="0"/>
        <v>0</v>
      </c>
      <c r="H44" s="144"/>
      <c r="I44" s="47"/>
      <c r="J44" s="47"/>
      <c r="K44" s="145"/>
    </row>
    <row r="45" spans="1:14" s="107" customFormat="1" ht="42.75" x14ac:dyDescent="0.25">
      <c r="A45" s="160"/>
      <c r="B45" s="82" t="s">
        <v>96</v>
      </c>
      <c r="C45" s="45" t="s">
        <v>97</v>
      </c>
      <c r="D45" s="46" t="s">
        <v>59</v>
      </c>
      <c r="E45" s="47">
        <v>8481</v>
      </c>
      <c r="F45" s="48">
        <v>0</v>
      </c>
      <c r="G45" s="49">
        <f t="shared" si="0"/>
        <v>0</v>
      </c>
      <c r="H45" s="144"/>
      <c r="I45" s="47"/>
      <c r="J45" s="47"/>
      <c r="K45" s="145"/>
    </row>
    <row r="46" spans="1:14" s="107" customFormat="1" ht="28.5" x14ac:dyDescent="0.25">
      <c r="A46" s="160"/>
      <c r="B46" s="82" t="s">
        <v>98</v>
      </c>
      <c r="C46" s="45" t="s">
        <v>99</v>
      </c>
      <c r="D46" s="46" t="s">
        <v>59</v>
      </c>
      <c r="E46" s="161">
        <v>802</v>
      </c>
      <c r="F46" s="48">
        <v>2</v>
      </c>
      <c r="G46" s="49">
        <f t="shared" si="0"/>
        <v>1604</v>
      </c>
      <c r="H46" s="144"/>
      <c r="I46" s="47"/>
      <c r="J46" s="47">
        <f>G46</f>
        <v>1604</v>
      </c>
      <c r="K46" s="145"/>
    </row>
    <row r="47" spans="1:14" s="107" customFormat="1" x14ac:dyDescent="0.25">
      <c r="A47" s="160"/>
      <c r="B47" s="82" t="s">
        <v>100</v>
      </c>
      <c r="C47" s="45" t="s">
        <v>101</v>
      </c>
      <c r="D47" s="46" t="s">
        <v>59</v>
      </c>
      <c r="E47" s="47">
        <v>998</v>
      </c>
      <c r="F47" s="48">
        <v>8</v>
      </c>
      <c r="G47" s="49">
        <f t="shared" si="0"/>
        <v>7984</v>
      </c>
      <c r="H47" s="144"/>
      <c r="I47" s="47"/>
      <c r="J47" s="47">
        <f>G47</f>
        <v>7984</v>
      </c>
      <c r="K47" s="145"/>
    </row>
    <row r="48" spans="1:14" s="107" customFormat="1" x14ac:dyDescent="0.25">
      <c r="A48" s="160"/>
      <c r="B48" s="82" t="s">
        <v>102</v>
      </c>
      <c r="C48" s="45" t="s">
        <v>86</v>
      </c>
      <c r="D48" s="46" t="s">
        <v>59</v>
      </c>
      <c r="E48" s="47">
        <v>849</v>
      </c>
      <c r="F48" s="48">
        <v>0</v>
      </c>
      <c r="G48" s="49">
        <f>E48*F48</f>
        <v>0</v>
      </c>
      <c r="H48" s="144"/>
      <c r="I48" s="47"/>
      <c r="J48" s="47"/>
      <c r="K48" s="145"/>
    </row>
    <row r="49" spans="1:11" s="107" customFormat="1" x14ac:dyDescent="0.25">
      <c r="A49" s="160"/>
      <c r="B49" s="82" t="s">
        <v>103</v>
      </c>
      <c r="C49" s="45" t="s">
        <v>104</v>
      </c>
      <c r="D49" s="46" t="s">
        <v>59</v>
      </c>
      <c r="E49" s="47">
        <v>740</v>
      </c>
      <c r="F49" s="48">
        <v>4</v>
      </c>
      <c r="G49" s="49">
        <f t="shared" si="0"/>
        <v>2960</v>
      </c>
      <c r="H49" s="144"/>
      <c r="I49" s="47"/>
      <c r="J49" s="47">
        <f>G49</f>
        <v>2960</v>
      </c>
      <c r="K49" s="145"/>
    </row>
    <row r="50" spans="1:11" s="107" customFormat="1" x14ac:dyDescent="0.25">
      <c r="A50" s="160"/>
      <c r="B50" s="82" t="s">
        <v>105</v>
      </c>
      <c r="C50" s="45" t="s">
        <v>106</v>
      </c>
      <c r="D50" s="46" t="s">
        <v>59</v>
      </c>
      <c r="E50" s="47">
        <v>519</v>
      </c>
      <c r="F50" s="48">
        <v>2</v>
      </c>
      <c r="G50" s="49">
        <f t="shared" si="0"/>
        <v>1038</v>
      </c>
      <c r="H50" s="144"/>
      <c r="I50" s="47"/>
      <c r="J50" s="47">
        <f>G50</f>
        <v>1038</v>
      </c>
      <c r="K50" s="145"/>
    </row>
    <row r="51" spans="1:11" s="107" customFormat="1" x14ac:dyDescent="0.25">
      <c r="A51" s="160"/>
      <c r="B51" s="82" t="s">
        <v>107</v>
      </c>
      <c r="C51" s="45" t="s">
        <v>89</v>
      </c>
      <c r="D51" s="46" t="s">
        <v>59</v>
      </c>
      <c r="E51" s="47">
        <v>489</v>
      </c>
      <c r="F51" s="48">
        <v>0</v>
      </c>
      <c r="G51" s="49">
        <f t="shared" si="0"/>
        <v>0</v>
      </c>
      <c r="H51" s="144"/>
      <c r="I51" s="47"/>
      <c r="J51" s="47"/>
      <c r="K51" s="145"/>
    </row>
    <row r="52" spans="1:11" s="107" customFormat="1" x14ac:dyDescent="0.25">
      <c r="A52" s="160"/>
      <c r="B52" s="82" t="s">
        <v>108</v>
      </c>
      <c r="C52" s="45" t="s">
        <v>109</v>
      </c>
      <c r="D52" s="46" t="s">
        <v>59</v>
      </c>
      <c r="E52" s="47">
        <v>745</v>
      </c>
      <c r="F52" s="48">
        <v>3</v>
      </c>
      <c r="G52" s="49">
        <f>E52*F52</f>
        <v>2235</v>
      </c>
      <c r="H52" s="144"/>
      <c r="I52" s="123"/>
      <c r="J52" s="123">
        <f>G52</f>
        <v>2235</v>
      </c>
      <c r="K52" s="162"/>
    </row>
    <row r="53" spans="1:11" s="107" customFormat="1" x14ac:dyDescent="0.25">
      <c r="A53" s="160"/>
      <c r="B53" s="36" t="s">
        <v>110</v>
      </c>
      <c r="C53" s="45" t="s">
        <v>111</v>
      </c>
      <c r="D53" s="46" t="s">
        <v>112</v>
      </c>
      <c r="E53" s="47">
        <v>131</v>
      </c>
      <c r="F53" s="48">
        <v>0</v>
      </c>
      <c r="G53" s="116">
        <f>E53*F53</f>
        <v>0</v>
      </c>
      <c r="H53" s="144"/>
      <c r="I53" s="123"/>
      <c r="J53" s="123"/>
      <c r="K53" s="162"/>
    </row>
    <row r="54" spans="1:11" s="107" customFormat="1" ht="28.5" x14ac:dyDescent="0.25">
      <c r="A54" s="160"/>
      <c r="B54" s="36" t="s">
        <v>113</v>
      </c>
      <c r="C54" s="45" t="s">
        <v>114</v>
      </c>
      <c r="D54" s="46" t="s">
        <v>115</v>
      </c>
      <c r="E54" s="47">
        <v>882.73</v>
      </c>
      <c r="F54" s="48">
        <v>2</v>
      </c>
      <c r="G54" s="116">
        <f t="shared" si="0"/>
        <v>1765.46</v>
      </c>
      <c r="H54" s="144"/>
      <c r="I54" s="47"/>
      <c r="J54" s="47">
        <f t="shared" ref="J54:J61" si="1">G54</f>
        <v>1765.46</v>
      </c>
      <c r="K54" s="162"/>
    </row>
    <row r="55" spans="1:11" s="107" customFormat="1" ht="28.5" x14ac:dyDescent="0.25">
      <c r="A55" s="160"/>
      <c r="B55" s="36" t="s">
        <v>116</v>
      </c>
      <c r="C55" s="45" t="s">
        <v>114</v>
      </c>
      <c r="D55" s="46" t="s">
        <v>75</v>
      </c>
      <c r="E55" s="47">
        <v>1800</v>
      </c>
      <c r="F55" s="48">
        <v>0.36</v>
      </c>
      <c r="G55" s="116">
        <f t="shared" si="0"/>
        <v>648</v>
      </c>
      <c r="H55" s="144"/>
      <c r="I55" s="47"/>
      <c r="J55" s="47">
        <f t="shared" si="1"/>
        <v>648</v>
      </c>
      <c r="K55" s="162"/>
    </row>
    <row r="56" spans="1:11" s="107" customFormat="1" ht="28.5" x14ac:dyDescent="0.25">
      <c r="A56" s="160"/>
      <c r="B56" s="36" t="s">
        <v>117</v>
      </c>
      <c r="C56" s="45" t="s">
        <v>114</v>
      </c>
      <c r="D56" s="46" t="s">
        <v>59</v>
      </c>
      <c r="E56" s="47">
        <v>16.850000000000001</v>
      </c>
      <c r="F56" s="48">
        <v>4</v>
      </c>
      <c r="G56" s="116">
        <f t="shared" si="0"/>
        <v>67.400000000000006</v>
      </c>
      <c r="H56" s="144"/>
      <c r="I56" s="47"/>
      <c r="J56" s="47">
        <f t="shared" si="1"/>
        <v>67.400000000000006</v>
      </c>
      <c r="K56" s="162"/>
    </row>
    <row r="57" spans="1:11" s="107" customFormat="1" ht="28.5" x14ac:dyDescent="0.25">
      <c r="A57" s="160"/>
      <c r="B57" s="36" t="s">
        <v>118</v>
      </c>
      <c r="C57" s="45" t="s">
        <v>114</v>
      </c>
      <c r="D57" s="46" t="s">
        <v>59</v>
      </c>
      <c r="E57" s="47">
        <v>248.65</v>
      </c>
      <c r="F57" s="48">
        <v>4</v>
      </c>
      <c r="G57" s="116">
        <f t="shared" si="0"/>
        <v>994.6</v>
      </c>
      <c r="H57" s="144"/>
      <c r="I57" s="47"/>
      <c r="J57" s="47">
        <f t="shared" si="1"/>
        <v>994.6</v>
      </c>
      <c r="K57" s="162"/>
    </row>
    <row r="58" spans="1:11" s="107" customFormat="1" ht="28.5" x14ac:dyDescent="0.25">
      <c r="A58" s="160"/>
      <c r="B58" s="36" t="s">
        <v>119</v>
      </c>
      <c r="C58" s="45" t="s">
        <v>114</v>
      </c>
      <c r="D58" s="46" t="s">
        <v>59</v>
      </c>
      <c r="E58" s="47">
        <v>250</v>
      </c>
      <c r="F58" s="48">
        <v>4</v>
      </c>
      <c r="G58" s="49">
        <f t="shared" si="0"/>
        <v>1000</v>
      </c>
      <c r="H58" s="144"/>
      <c r="I58" s="47"/>
      <c r="J58" s="47">
        <f t="shared" si="1"/>
        <v>1000</v>
      </c>
      <c r="K58" s="162"/>
    </row>
    <row r="59" spans="1:11" s="107" customFormat="1" ht="28.5" x14ac:dyDescent="0.25">
      <c r="A59" s="160"/>
      <c r="B59" s="36" t="s">
        <v>120</v>
      </c>
      <c r="C59" s="45" t="s">
        <v>121</v>
      </c>
      <c r="D59" s="46" t="s">
        <v>59</v>
      </c>
      <c r="E59" s="47">
        <v>2500</v>
      </c>
      <c r="F59" s="48">
        <v>4</v>
      </c>
      <c r="G59" s="49">
        <f>E59*F59</f>
        <v>10000</v>
      </c>
      <c r="H59" s="144"/>
      <c r="I59" s="47"/>
      <c r="J59" s="47">
        <f t="shared" si="1"/>
        <v>10000</v>
      </c>
      <c r="K59" s="162"/>
    </row>
    <row r="60" spans="1:11" s="107" customFormat="1" ht="42.75" x14ac:dyDescent="0.25">
      <c r="A60" s="160"/>
      <c r="B60" s="36" t="s">
        <v>122</v>
      </c>
      <c r="C60" s="45" t="s">
        <v>121</v>
      </c>
      <c r="D60" s="46" t="s">
        <v>59</v>
      </c>
      <c r="E60" s="47">
        <v>2500</v>
      </c>
      <c r="F60" s="48">
        <v>4</v>
      </c>
      <c r="G60" s="49">
        <f>E60*F60</f>
        <v>10000</v>
      </c>
      <c r="H60" s="144"/>
      <c r="I60" s="47"/>
      <c r="J60" s="47">
        <f t="shared" si="1"/>
        <v>10000</v>
      </c>
      <c r="K60" s="162"/>
    </row>
    <row r="61" spans="1:11" s="107" customFormat="1" ht="29.25" thickBot="1" x14ac:dyDescent="0.3">
      <c r="A61" s="163"/>
      <c r="B61" s="90" t="s">
        <v>123</v>
      </c>
      <c r="C61" s="91" t="s">
        <v>37</v>
      </c>
      <c r="D61" s="92" t="s">
        <v>115</v>
      </c>
      <c r="E61" s="147">
        <v>14.5</v>
      </c>
      <c r="F61" s="148">
        <v>1190</v>
      </c>
      <c r="G61" s="95">
        <f t="shared" si="0"/>
        <v>17255</v>
      </c>
      <c r="H61" s="149"/>
      <c r="I61" s="149"/>
      <c r="J61" s="147">
        <f t="shared" si="1"/>
        <v>17255</v>
      </c>
      <c r="K61" s="150"/>
    </row>
    <row r="62" spans="1:11" s="107" customFormat="1" ht="15.75" thickBot="1" x14ac:dyDescent="0.3">
      <c r="A62" s="164"/>
      <c r="B62" s="65"/>
      <c r="C62" s="65"/>
      <c r="D62" s="65"/>
      <c r="E62" s="65"/>
      <c r="F62" s="165"/>
      <c r="G62" s="166">
        <f>SUM(G38:G61)</f>
        <v>97069.459999999992</v>
      </c>
      <c r="H62" s="167">
        <f>SUM(H38:H61)</f>
        <v>0</v>
      </c>
      <c r="I62" s="167">
        <f>SUM(I38:I61)</f>
        <v>0</v>
      </c>
      <c r="J62" s="167">
        <f>SUM(J38:J61)</f>
        <v>97069.459999999992</v>
      </c>
      <c r="K62" s="167">
        <f>SUM(K38:K61)</f>
        <v>0</v>
      </c>
    </row>
    <row r="63" spans="1:11" s="107" customFormat="1" ht="15.75" thickBot="1" x14ac:dyDescent="0.3">
      <c r="A63" s="155" t="s">
        <v>124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7"/>
    </row>
    <row r="64" spans="1:11" s="107" customFormat="1" ht="15.75" x14ac:dyDescent="0.25">
      <c r="A64" s="158"/>
      <c r="B64" s="26" t="s">
        <v>125</v>
      </c>
      <c r="C64" s="73" t="s">
        <v>86</v>
      </c>
      <c r="D64" s="168" t="s">
        <v>59</v>
      </c>
      <c r="E64" s="29">
        <v>570</v>
      </c>
      <c r="F64" s="30">
        <v>16</v>
      </c>
      <c r="G64" s="76">
        <f t="shared" ref="G64:G76" si="2">E64*F64</f>
        <v>9120</v>
      </c>
      <c r="H64" s="131"/>
      <c r="I64" s="29"/>
      <c r="J64" s="29">
        <f>G64</f>
        <v>9120</v>
      </c>
      <c r="K64" s="132"/>
    </row>
    <row r="65" spans="1:11" s="107" customFormat="1" ht="15.75" x14ac:dyDescent="0.25">
      <c r="A65" s="160"/>
      <c r="B65" s="36" t="s">
        <v>126</v>
      </c>
      <c r="C65" s="45" t="s">
        <v>86</v>
      </c>
      <c r="D65" s="169" t="s">
        <v>59</v>
      </c>
      <c r="E65" s="47">
        <v>760</v>
      </c>
      <c r="F65" s="48">
        <v>0</v>
      </c>
      <c r="G65" s="49">
        <f t="shared" si="2"/>
        <v>0</v>
      </c>
      <c r="H65" s="144"/>
      <c r="I65" s="47"/>
      <c r="J65" s="47"/>
      <c r="K65" s="145"/>
    </row>
    <row r="66" spans="1:11" s="107" customFormat="1" ht="15.75" x14ac:dyDescent="0.25">
      <c r="A66" s="160"/>
      <c r="B66" s="36" t="s">
        <v>127</v>
      </c>
      <c r="C66" s="45" t="s">
        <v>89</v>
      </c>
      <c r="D66" s="169" t="s">
        <v>59</v>
      </c>
      <c r="E66" s="47">
        <v>886</v>
      </c>
      <c r="F66" s="48">
        <v>8</v>
      </c>
      <c r="G66" s="49">
        <f t="shared" si="2"/>
        <v>7088</v>
      </c>
      <c r="H66" s="144"/>
      <c r="I66" s="47"/>
      <c r="J66" s="47">
        <f>G66</f>
        <v>7088</v>
      </c>
      <c r="K66" s="145"/>
    </row>
    <row r="67" spans="1:11" s="107" customFormat="1" ht="15.75" x14ac:dyDescent="0.25">
      <c r="A67" s="160"/>
      <c r="B67" s="36" t="s">
        <v>128</v>
      </c>
      <c r="C67" s="45" t="s">
        <v>89</v>
      </c>
      <c r="D67" s="169" t="s">
        <v>59</v>
      </c>
      <c r="E67" s="47">
        <v>886</v>
      </c>
      <c r="F67" s="48">
        <v>12</v>
      </c>
      <c r="G67" s="49">
        <f t="shared" si="2"/>
        <v>10632</v>
      </c>
      <c r="H67" s="144"/>
      <c r="I67" s="47"/>
      <c r="J67" s="47">
        <f>G67</f>
        <v>10632</v>
      </c>
      <c r="K67" s="145"/>
    </row>
    <row r="68" spans="1:11" s="107" customFormat="1" ht="42.75" x14ac:dyDescent="0.25">
      <c r="A68" s="160"/>
      <c r="B68" s="82" t="s">
        <v>129</v>
      </c>
      <c r="C68" s="45" t="s">
        <v>95</v>
      </c>
      <c r="D68" s="46" t="s">
        <v>59</v>
      </c>
      <c r="E68" s="47">
        <v>5909</v>
      </c>
      <c r="F68" s="48">
        <v>0</v>
      </c>
      <c r="G68" s="49">
        <f t="shared" si="2"/>
        <v>0</v>
      </c>
      <c r="H68" s="144"/>
      <c r="I68" s="47"/>
      <c r="J68" s="47"/>
      <c r="K68" s="145"/>
    </row>
    <row r="69" spans="1:11" s="107" customFormat="1" ht="42.75" x14ac:dyDescent="0.25">
      <c r="A69" s="160"/>
      <c r="B69" s="82" t="s">
        <v>130</v>
      </c>
      <c r="C69" s="45" t="s">
        <v>97</v>
      </c>
      <c r="D69" s="46" t="s">
        <v>59</v>
      </c>
      <c r="E69" s="47">
        <v>8481</v>
      </c>
      <c r="F69" s="48">
        <v>0</v>
      </c>
      <c r="G69" s="49">
        <f t="shared" si="2"/>
        <v>0</v>
      </c>
      <c r="H69" s="144"/>
      <c r="I69" s="47"/>
      <c r="J69" s="47"/>
      <c r="K69" s="145"/>
    </row>
    <row r="70" spans="1:11" s="107" customFormat="1" ht="15.75" x14ac:dyDescent="0.25">
      <c r="A70" s="160"/>
      <c r="B70" s="36" t="s">
        <v>131</v>
      </c>
      <c r="C70" s="45" t="s">
        <v>89</v>
      </c>
      <c r="D70" s="169" t="s">
        <v>59</v>
      </c>
      <c r="E70" s="47">
        <v>489</v>
      </c>
      <c r="F70" s="48">
        <v>0</v>
      </c>
      <c r="G70" s="49">
        <f t="shared" si="2"/>
        <v>0</v>
      </c>
      <c r="H70" s="144"/>
      <c r="I70" s="47"/>
      <c r="J70" s="47"/>
      <c r="K70" s="145"/>
    </row>
    <row r="71" spans="1:11" s="107" customFormat="1" x14ac:dyDescent="0.25">
      <c r="A71" s="160"/>
      <c r="B71" s="82" t="s">
        <v>100</v>
      </c>
      <c r="C71" s="45" t="s">
        <v>101</v>
      </c>
      <c r="D71" s="46" t="s">
        <v>59</v>
      </c>
      <c r="E71" s="47">
        <v>998</v>
      </c>
      <c r="F71" s="48">
        <v>0</v>
      </c>
      <c r="G71" s="49">
        <f t="shared" si="2"/>
        <v>0</v>
      </c>
      <c r="H71" s="144"/>
      <c r="I71" s="47"/>
      <c r="J71" s="47"/>
      <c r="K71" s="145"/>
    </row>
    <row r="72" spans="1:11" s="107" customFormat="1" ht="15.75" x14ac:dyDescent="0.25">
      <c r="A72" s="160"/>
      <c r="B72" s="36" t="s">
        <v>132</v>
      </c>
      <c r="C72" s="45" t="s">
        <v>104</v>
      </c>
      <c r="D72" s="169" t="s">
        <v>59</v>
      </c>
      <c r="E72" s="161">
        <v>732</v>
      </c>
      <c r="F72" s="48">
        <v>4</v>
      </c>
      <c r="G72" s="49">
        <f t="shared" si="2"/>
        <v>2928</v>
      </c>
      <c r="H72" s="144"/>
      <c r="I72" s="47"/>
      <c r="J72" s="47">
        <f>G72</f>
        <v>2928</v>
      </c>
      <c r="K72" s="145"/>
    </row>
    <row r="73" spans="1:11" s="107" customFormat="1" x14ac:dyDescent="0.25">
      <c r="A73" s="160"/>
      <c r="B73" s="82" t="s">
        <v>105</v>
      </c>
      <c r="C73" s="45" t="s">
        <v>106</v>
      </c>
      <c r="D73" s="46" t="s">
        <v>59</v>
      </c>
      <c r="E73" s="47">
        <v>519</v>
      </c>
      <c r="F73" s="48">
        <v>2</v>
      </c>
      <c r="G73" s="49">
        <f t="shared" si="2"/>
        <v>1038</v>
      </c>
      <c r="H73" s="144"/>
      <c r="I73" s="47"/>
      <c r="J73" s="47">
        <f>G73</f>
        <v>1038</v>
      </c>
      <c r="K73" s="145"/>
    </row>
    <row r="74" spans="1:11" s="107" customFormat="1" x14ac:dyDescent="0.25">
      <c r="A74" s="160"/>
      <c r="B74" s="36" t="s">
        <v>110</v>
      </c>
      <c r="C74" s="45" t="s">
        <v>111</v>
      </c>
      <c r="D74" s="46" t="s">
        <v>112</v>
      </c>
      <c r="E74" s="47">
        <v>131</v>
      </c>
      <c r="F74" s="48">
        <v>0</v>
      </c>
      <c r="G74" s="116">
        <f>E74*F74</f>
        <v>0</v>
      </c>
      <c r="H74" s="144"/>
      <c r="I74" s="47"/>
      <c r="J74" s="47"/>
      <c r="K74" s="145"/>
    </row>
    <row r="75" spans="1:11" s="107" customFormat="1" ht="28.5" x14ac:dyDescent="0.25">
      <c r="A75" s="160"/>
      <c r="B75" s="36" t="s">
        <v>98</v>
      </c>
      <c r="C75" s="45" t="s">
        <v>99</v>
      </c>
      <c r="D75" s="169" t="s">
        <v>59</v>
      </c>
      <c r="E75" s="161">
        <v>802</v>
      </c>
      <c r="F75" s="48">
        <v>2</v>
      </c>
      <c r="G75" s="49">
        <f t="shared" si="2"/>
        <v>1604</v>
      </c>
      <c r="H75" s="144"/>
      <c r="I75" s="47"/>
      <c r="J75" s="47">
        <f>G75</f>
        <v>1604</v>
      </c>
      <c r="K75" s="145"/>
    </row>
    <row r="76" spans="1:11" s="107" customFormat="1" ht="29.25" thickBot="1" x14ac:dyDescent="0.3">
      <c r="A76" s="163"/>
      <c r="B76" s="146" t="s">
        <v>123</v>
      </c>
      <c r="C76" s="91" t="s">
        <v>37</v>
      </c>
      <c r="D76" s="170" t="s">
        <v>112</v>
      </c>
      <c r="E76" s="147">
        <v>14.5</v>
      </c>
      <c r="F76" s="148">
        <v>56</v>
      </c>
      <c r="G76" s="95">
        <f t="shared" si="2"/>
        <v>812</v>
      </c>
      <c r="H76" s="149"/>
      <c r="I76" s="149"/>
      <c r="J76" s="147">
        <f>G76</f>
        <v>812</v>
      </c>
      <c r="K76" s="150"/>
    </row>
    <row r="77" spans="1:11" s="107" customFormat="1" ht="15.75" thickBot="1" x14ac:dyDescent="0.3">
      <c r="A77" s="164" t="s">
        <v>42</v>
      </c>
      <c r="B77" s="65"/>
      <c r="C77" s="65"/>
      <c r="D77" s="65"/>
      <c r="E77" s="65"/>
      <c r="F77" s="165"/>
      <c r="G77" s="171">
        <f>SUM(G64:G76)</f>
        <v>33222</v>
      </c>
      <c r="H77" s="58">
        <f>SUM(H64:H76)</f>
        <v>0</v>
      </c>
      <c r="I77" s="58">
        <f>SUM(I64:I76)</f>
        <v>0</v>
      </c>
      <c r="J77" s="58">
        <f>SUM(J64:J76)</f>
        <v>33222</v>
      </c>
      <c r="K77" s="172">
        <f>SUM(K64:K76)</f>
        <v>0</v>
      </c>
    </row>
    <row r="78" spans="1:11" s="107" customFormat="1" ht="15.75" thickBot="1" x14ac:dyDescent="0.3">
      <c r="A78" s="173" t="s">
        <v>133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7"/>
    </row>
    <row r="79" spans="1:11" s="107" customFormat="1" ht="28.5" x14ac:dyDescent="0.25">
      <c r="A79" s="158"/>
      <c r="B79" s="26" t="s">
        <v>134</v>
      </c>
      <c r="C79" s="174" t="s">
        <v>135</v>
      </c>
      <c r="D79" s="28" t="s">
        <v>59</v>
      </c>
      <c r="E79" s="29">
        <v>1620</v>
      </c>
      <c r="F79" s="30">
        <v>0</v>
      </c>
      <c r="G79" s="76">
        <f t="shared" ref="G79:G88" si="3">E79*F79</f>
        <v>0</v>
      </c>
      <c r="H79" s="131"/>
      <c r="I79" s="29"/>
      <c r="J79" s="29"/>
      <c r="K79" s="132"/>
    </row>
    <row r="80" spans="1:11" s="107" customFormat="1" x14ac:dyDescent="0.25">
      <c r="A80" s="160"/>
      <c r="B80" s="36" t="s">
        <v>136</v>
      </c>
      <c r="C80" s="45" t="s">
        <v>86</v>
      </c>
      <c r="D80" s="46" t="s">
        <v>59</v>
      </c>
      <c r="E80" s="47">
        <v>570</v>
      </c>
      <c r="F80" s="48">
        <v>12</v>
      </c>
      <c r="G80" s="49">
        <f t="shared" si="3"/>
        <v>6840</v>
      </c>
      <c r="H80" s="144"/>
      <c r="I80" s="47"/>
      <c r="J80" s="47">
        <f>G80</f>
        <v>6840</v>
      </c>
      <c r="K80" s="145"/>
    </row>
    <row r="81" spans="1:11" s="107" customFormat="1" x14ac:dyDescent="0.25">
      <c r="A81" s="160"/>
      <c r="B81" s="36" t="s">
        <v>137</v>
      </c>
      <c r="C81" s="45" t="s">
        <v>86</v>
      </c>
      <c r="D81" s="46" t="s">
        <v>59</v>
      </c>
      <c r="E81" s="47">
        <v>760</v>
      </c>
      <c r="F81" s="48">
        <v>0</v>
      </c>
      <c r="G81" s="49">
        <f t="shared" si="3"/>
        <v>0</v>
      </c>
      <c r="H81" s="144"/>
      <c r="I81" s="47"/>
      <c r="J81" s="47"/>
      <c r="K81" s="145"/>
    </row>
    <row r="82" spans="1:11" s="107" customFormat="1" x14ac:dyDescent="0.25">
      <c r="A82" s="160"/>
      <c r="B82" s="36" t="s">
        <v>138</v>
      </c>
      <c r="C82" s="45" t="s">
        <v>89</v>
      </c>
      <c r="D82" s="46" t="s">
        <v>59</v>
      </c>
      <c r="E82" s="47">
        <v>886</v>
      </c>
      <c r="F82" s="48">
        <v>0</v>
      </c>
      <c r="G82" s="49">
        <f t="shared" si="3"/>
        <v>0</v>
      </c>
      <c r="H82" s="144"/>
      <c r="I82" s="47"/>
      <c r="J82" s="47"/>
      <c r="K82" s="145"/>
    </row>
    <row r="83" spans="1:11" s="107" customFormat="1" x14ac:dyDescent="0.25">
      <c r="A83" s="160"/>
      <c r="B83" s="36" t="s">
        <v>139</v>
      </c>
      <c r="C83" s="45" t="s">
        <v>89</v>
      </c>
      <c r="D83" s="46" t="s">
        <v>59</v>
      </c>
      <c r="E83" s="47">
        <v>1264</v>
      </c>
      <c r="F83" s="48">
        <v>12</v>
      </c>
      <c r="G83" s="49">
        <f t="shared" si="3"/>
        <v>15168</v>
      </c>
      <c r="H83" s="144"/>
      <c r="I83" s="47"/>
      <c r="J83" s="47">
        <f>G83</f>
        <v>15168</v>
      </c>
      <c r="K83" s="145"/>
    </row>
    <row r="84" spans="1:11" s="107" customFormat="1" x14ac:dyDescent="0.25">
      <c r="A84" s="160"/>
      <c r="B84" s="36" t="s">
        <v>140</v>
      </c>
      <c r="C84" s="45" t="s">
        <v>92</v>
      </c>
      <c r="D84" s="46" t="s">
        <v>59</v>
      </c>
      <c r="E84" s="47">
        <v>2501</v>
      </c>
      <c r="F84" s="48">
        <v>0</v>
      </c>
      <c r="G84" s="49">
        <f t="shared" si="3"/>
        <v>0</v>
      </c>
      <c r="H84" s="144"/>
      <c r="I84" s="47"/>
      <c r="J84" s="47"/>
      <c r="K84" s="145"/>
    </row>
    <row r="85" spans="1:11" s="107" customFormat="1" ht="15.75" x14ac:dyDescent="0.25">
      <c r="A85" s="160"/>
      <c r="B85" s="36" t="s">
        <v>132</v>
      </c>
      <c r="C85" s="45" t="s">
        <v>104</v>
      </c>
      <c r="D85" s="169" t="s">
        <v>59</v>
      </c>
      <c r="E85" s="161">
        <v>732</v>
      </c>
      <c r="F85" s="48">
        <v>2</v>
      </c>
      <c r="G85" s="49">
        <f t="shared" si="3"/>
        <v>1464</v>
      </c>
      <c r="H85" s="144"/>
      <c r="I85" s="47"/>
      <c r="J85" s="47">
        <f>G85</f>
        <v>1464</v>
      </c>
      <c r="K85" s="162"/>
    </row>
    <row r="86" spans="1:11" s="107" customFormat="1" ht="42.75" x14ac:dyDescent="0.25">
      <c r="A86" s="160"/>
      <c r="B86" s="82" t="s">
        <v>130</v>
      </c>
      <c r="C86" s="45" t="s">
        <v>97</v>
      </c>
      <c r="D86" s="46" t="s">
        <v>59</v>
      </c>
      <c r="E86" s="47">
        <v>8481</v>
      </c>
      <c r="F86" s="48">
        <v>1</v>
      </c>
      <c r="G86" s="49">
        <f t="shared" si="3"/>
        <v>8481</v>
      </c>
      <c r="H86" s="144"/>
      <c r="I86" s="47"/>
      <c r="J86" s="47">
        <f>G86</f>
        <v>8481</v>
      </c>
      <c r="K86" s="145"/>
    </row>
    <row r="87" spans="1:11" s="107" customFormat="1" ht="15.75" x14ac:dyDescent="0.25">
      <c r="A87" s="160"/>
      <c r="B87" s="36" t="s">
        <v>141</v>
      </c>
      <c r="C87" s="45" t="s">
        <v>89</v>
      </c>
      <c r="D87" s="169" t="s">
        <v>59</v>
      </c>
      <c r="E87" s="47">
        <v>489</v>
      </c>
      <c r="F87" s="48">
        <v>0</v>
      </c>
      <c r="G87" s="49">
        <f t="shared" si="3"/>
        <v>0</v>
      </c>
      <c r="H87" s="175"/>
      <c r="I87" s="123"/>
      <c r="J87" s="123"/>
      <c r="K87" s="162"/>
    </row>
    <row r="88" spans="1:11" s="107" customFormat="1" ht="15.75" x14ac:dyDescent="0.25">
      <c r="A88" s="160"/>
      <c r="B88" s="36" t="s">
        <v>142</v>
      </c>
      <c r="C88" s="45" t="s">
        <v>99</v>
      </c>
      <c r="D88" s="169" t="s">
        <v>59</v>
      </c>
      <c r="E88" s="161">
        <v>802</v>
      </c>
      <c r="F88" s="48">
        <v>0</v>
      </c>
      <c r="G88" s="49">
        <f t="shared" si="3"/>
        <v>0</v>
      </c>
      <c r="H88" s="175"/>
      <c r="I88" s="123"/>
      <c r="J88" s="123"/>
      <c r="K88" s="162"/>
    </row>
    <row r="89" spans="1:11" s="107" customFormat="1" ht="15.75" thickBot="1" x14ac:dyDescent="0.3">
      <c r="A89" s="163"/>
      <c r="B89" s="146" t="s">
        <v>110</v>
      </c>
      <c r="C89" s="91" t="s">
        <v>111</v>
      </c>
      <c r="D89" s="92" t="s">
        <v>112</v>
      </c>
      <c r="E89" s="147">
        <v>266</v>
      </c>
      <c r="F89" s="148">
        <v>40</v>
      </c>
      <c r="G89" s="176">
        <f>E89*F89</f>
        <v>10640</v>
      </c>
      <c r="H89" s="149"/>
      <c r="I89" s="177"/>
      <c r="J89" s="147">
        <f>G89</f>
        <v>10640</v>
      </c>
      <c r="K89" s="150"/>
    </row>
    <row r="90" spans="1:11" s="107" customFormat="1" ht="15.75" thickBot="1" x14ac:dyDescent="0.3">
      <c r="A90" s="164" t="s">
        <v>42</v>
      </c>
      <c r="B90" s="65"/>
      <c r="C90" s="65"/>
      <c r="D90" s="65"/>
      <c r="E90" s="65"/>
      <c r="F90" s="165"/>
      <c r="G90" s="178">
        <f>SUM(G79:G89)</f>
        <v>42593</v>
      </c>
      <c r="H90" s="58">
        <f>SUM(H79:H89)</f>
        <v>0</v>
      </c>
      <c r="I90" s="58">
        <f>SUM(I79:I89)</f>
        <v>0</v>
      </c>
      <c r="J90" s="58">
        <f>SUM(J79:J89)</f>
        <v>42593</v>
      </c>
      <c r="K90" s="172">
        <f>SUM(K79:K89)</f>
        <v>0</v>
      </c>
    </row>
    <row r="91" spans="1:11" ht="16.5" thickBot="1" x14ac:dyDescent="0.3">
      <c r="A91" s="179" t="s">
        <v>143</v>
      </c>
      <c r="B91" s="180"/>
      <c r="C91" s="180"/>
      <c r="D91" s="180"/>
      <c r="E91" s="180"/>
      <c r="F91" s="180"/>
      <c r="G91" s="181"/>
      <c r="H91" s="181"/>
      <c r="I91" s="181"/>
      <c r="J91" s="181"/>
      <c r="K91" s="182"/>
    </row>
    <row r="92" spans="1:11" ht="28.5" x14ac:dyDescent="0.25">
      <c r="A92" s="158"/>
      <c r="B92" s="72" t="s">
        <v>144</v>
      </c>
      <c r="C92" s="73" t="s">
        <v>145</v>
      </c>
      <c r="D92" s="28" t="s">
        <v>59</v>
      </c>
      <c r="E92" s="29">
        <v>32</v>
      </c>
      <c r="F92" s="30">
        <v>200</v>
      </c>
      <c r="G92" s="29">
        <f t="shared" ref="G92:G98" si="4">E92*F92</f>
        <v>6400</v>
      </c>
      <c r="H92" s="32"/>
      <c r="I92" s="32">
        <f>F92/3*E92</f>
        <v>2133.3333333333335</v>
      </c>
      <c r="J92" s="32">
        <f>F92/3*E92</f>
        <v>2133.3333333333335</v>
      </c>
      <c r="K92" s="34">
        <f>F92/3*E92</f>
        <v>2133.3333333333335</v>
      </c>
    </row>
    <row r="93" spans="1:11" ht="28.5" x14ac:dyDescent="0.25">
      <c r="A93" s="160"/>
      <c r="B93" s="82" t="s">
        <v>146</v>
      </c>
      <c r="C93" s="45" t="s">
        <v>145</v>
      </c>
      <c r="D93" s="46" t="s">
        <v>59</v>
      </c>
      <c r="E93" s="47">
        <v>152</v>
      </c>
      <c r="F93" s="48">
        <v>0</v>
      </c>
      <c r="G93" s="47">
        <f>E93*F93</f>
        <v>0</v>
      </c>
      <c r="H93" s="183">
        <f>F93/4*E93</f>
        <v>0</v>
      </c>
      <c r="I93" s="183">
        <f>F93/4*E93</f>
        <v>0</v>
      </c>
      <c r="J93" s="183">
        <f>F93/4*E93</f>
        <v>0</v>
      </c>
      <c r="K93" s="184">
        <f>F93/4*E93</f>
        <v>0</v>
      </c>
    </row>
    <row r="94" spans="1:11" x14ac:dyDescent="0.25">
      <c r="A94" s="160"/>
      <c r="B94" s="82" t="s">
        <v>147</v>
      </c>
      <c r="C94" s="45" t="s">
        <v>148</v>
      </c>
      <c r="D94" s="46" t="s">
        <v>59</v>
      </c>
      <c r="E94" s="47">
        <v>131</v>
      </c>
      <c r="F94" s="48">
        <v>5</v>
      </c>
      <c r="G94" s="47">
        <f t="shared" si="4"/>
        <v>655</v>
      </c>
      <c r="H94" s="183"/>
      <c r="I94" s="183">
        <f>F94/3*E94</f>
        <v>218.33333333333334</v>
      </c>
      <c r="J94" s="183">
        <f>F94/3*E94</f>
        <v>218.33333333333334</v>
      </c>
      <c r="K94" s="184">
        <f>F94/3*E94</f>
        <v>218.33333333333334</v>
      </c>
    </row>
    <row r="95" spans="1:11" x14ac:dyDescent="0.25">
      <c r="A95" s="160"/>
      <c r="B95" s="82" t="s">
        <v>149</v>
      </c>
      <c r="C95" s="45" t="s">
        <v>150</v>
      </c>
      <c r="D95" s="46" t="s">
        <v>59</v>
      </c>
      <c r="E95" s="47">
        <v>2151</v>
      </c>
      <c r="F95" s="48">
        <v>0</v>
      </c>
      <c r="G95" s="47">
        <f t="shared" si="4"/>
        <v>0</v>
      </c>
      <c r="H95" s="183">
        <f>F95/4*E95</f>
        <v>0</v>
      </c>
      <c r="I95" s="183">
        <f>F95/4*E95</f>
        <v>0</v>
      </c>
      <c r="J95" s="183">
        <f>F95/4*E95</f>
        <v>0</v>
      </c>
      <c r="K95" s="184">
        <f>F95/4*E95</f>
        <v>0</v>
      </c>
    </row>
    <row r="96" spans="1:11" ht="28.5" x14ac:dyDescent="0.25">
      <c r="A96" s="160"/>
      <c r="B96" s="82" t="s">
        <v>151</v>
      </c>
      <c r="C96" s="45" t="s">
        <v>152</v>
      </c>
      <c r="D96" s="46" t="s">
        <v>59</v>
      </c>
      <c r="E96" s="47">
        <v>1170</v>
      </c>
      <c r="F96" s="48">
        <v>2</v>
      </c>
      <c r="G96" s="47">
        <f t="shared" si="4"/>
        <v>2340</v>
      </c>
      <c r="H96" s="185"/>
      <c r="I96" s="185">
        <f>G96</f>
        <v>2340</v>
      </c>
      <c r="J96" s="186"/>
      <c r="K96" s="187"/>
    </row>
    <row r="97" spans="1:11" ht="25.5" x14ac:dyDescent="0.25">
      <c r="A97" s="160"/>
      <c r="B97" s="82" t="s">
        <v>153</v>
      </c>
      <c r="C97" s="45" t="s">
        <v>154</v>
      </c>
      <c r="D97" s="46" t="s">
        <v>112</v>
      </c>
      <c r="E97" s="47">
        <v>278</v>
      </c>
      <c r="F97" s="48">
        <v>0</v>
      </c>
      <c r="G97" s="47">
        <f t="shared" si="4"/>
        <v>0</v>
      </c>
      <c r="H97" s="186"/>
      <c r="I97" s="186"/>
      <c r="J97" s="186"/>
      <c r="K97" s="187"/>
    </row>
    <row r="98" spans="1:11" ht="26.25" thickBot="1" x14ac:dyDescent="0.3">
      <c r="A98" s="163"/>
      <c r="B98" s="90" t="s">
        <v>155</v>
      </c>
      <c r="C98" s="91" t="s">
        <v>154</v>
      </c>
      <c r="D98" s="92" t="s">
        <v>112</v>
      </c>
      <c r="E98" s="147">
        <v>99</v>
      </c>
      <c r="F98" s="148">
        <v>0</v>
      </c>
      <c r="G98" s="147">
        <f t="shared" si="4"/>
        <v>0</v>
      </c>
      <c r="H98" s="188"/>
      <c r="I98" s="188"/>
      <c r="J98" s="188"/>
      <c r="K98" s="189"/>
    </row>
    <row r="99" spans="1:11" ht="15.75" thickBot="1" x14ac:dyDescent="0.3">
      <c r="A99" s="164" t="s">
        <v>42</v>
      </c>
      <c r="B99" s="65"/>
      <c r="C99" s="65"/>
      <c r="D99" s="65"/>
      <c r="E99" s="65"/>
      <c r="F99" s="165"/>
      <c r="G99" s="190">
        <f>SUM(H99:K99)</f>
        <v>9395</v>
      </c>
      <c r="H99" s="190">
        <f>SUM(H92:H96)</f>
        <v>0</v>
      </c>
      <c r="I99" s="190">
        <f>SUM(I92:I96)</f>
        <v>4691.666666666667</v>
      </c>
      <c r="J99" s="190">
        <f>SUM(J92:J96)</f>
        <v>2351.666666666667</v>
      </c>
      <c r="K99" s="191">
        <f>SUM(K92:K96)</f>
        <v>2351.666666666667</v>
      </c>
    </row>
    <row r="100" spans="1:11" ht="15.75" thickBot="1" x14ac:dyDescent="0.3">
      <c r="A100" s="192" t="s">
        <v>156</v>
      </c>
      <c r="B100" s="193"/>
      <c r="C100" s="193"/>
      <c r="D100" s="193"/>
      <c r="E100" s="193"/>
      <c r="F100" s="193"/>
      <c r="G100" s="193"/>
      <c r="H100" s="193"/>
      <c r="I100" s="193"/>
      <c r="J100" s="193"/>
      <c r="K100" s="194"/>
    </row>
    <row r="101" spans="1:11" ht="29.25" x14ac:dyDescent="0.25">
      <c r="A101" s="195"/>
      <c r="B101" s="196" t="s">
        <v>157</v>
      </c>
      <c r="C101" s="197" t="s">
        <v>158</v>
      </c>
      <c r="D101" s="198" t="s">
        <v>35</v>
      </c>
      <c r="E101" s="199">
        <v>1260</v>
      </c>
      <c r="F101" s="30">
        <v>0</v>
      </c>
      <c r="G101" s="31">
        <f t="shared" ref="G101:G116" si="5">E101*F101</f>
        <v>0</v>
      </c>
      <c r="H101" s="200"/>
      <c r="I101" s="201"/>
      <c r="J101" s="33"/>
      <c r="K101" s="202"/>
    </row>
    <row r="102" spans="1:11" ht="42.75" x14ac:dyDescent="0.25">
      <c r="A102" s="203"/>
      <c r="B102" s="36" t="s">
        <v>159</v>
      </c>
      <c r="C102" s="204" t="s">
        <v>160</v>
      </c>
      <c r="D102" s="46" t="s">
        <v>59</v>
      </c>
      <c r="E102" s="47">
        <v>0</v>
      </c>
      <c r="F102" s="40">
        <v>0</v>
      </c>
      <c r="G102" s="41">
        <f t="shared" si="5"/>
        <v>0</v>
      </c>
      <c r="H102" s="186"/>
      <c r="I102" s="185"/>
      <c r="J102" s="186"/>
      <c r="K102" s="205"/>
    </row>
    <row r="103" spans="1:11" ht="42.75" x14ac:dyDescent="0.25">
      <c r="A103" s="203"/>
      <c r="B103" s="36" t="s">
        <v>161</v>
      </c>
      <c r="C103" s="204" t="s">
        <v>162</v>
      </c>
      <c r="D103" s="206" t="s">
        <v>46</v>
      </c>
      <c r="E103" s="47">
        <v>207</v>
      </c>
      <c r="F103" s="40">
        <v>0</v>
      </c>
      <c r="G103" s="41">
        <f t="shared" si="5"/>
        <v>0</v>
      </c>
      <c r="H103" s="186"/>
      <c r="I103" s="185"/>
      <c r="J103" s="183"/>
      <c r="K103" s="205"/>
    </row>
    <row r="104" spans="1:11" ht="42.75" x14ac:dyDescent="0.25">
      <c r="A104" s="203"/>
      <c r="B104" s="36" t="s">
        <v>163</v>
      </c>
      <c r="C104" s="204" t="s">
        <v>164</v>
      </c>
      <c r="D104" s="206" t="s">
        <v>75</v>
      </c>
      <c r="E104" s="47">
        <v>781</v>
      </c>
      <c r="F104" s="40">
        <v>0</v>
      </c>
      <c r="G104" s="41">
        <f t="shared" si="5"/>
        <v>0</v>
      </c>
      <c r="H104" s="144"/>
      <c r="I104" s="47"/>
      <c r="J104" s="111"/>
      <c r="K104" s="145"/>
    </row>
    <row r="105" spans="1:11" ht="57" x14ac:dyDescent="0.25">
      <c r="A105" s="203"/>
      <c r="B105" s="36" t="s">
        <v>165</v>
      </c>
      <c r="C105" s="204" t="s">
        <v>166</v>
      </c>
      <c r="D105" s="46" t="s">
        <v>59</v>
      </c>
      <c r="E105" s="47">
        <v>3507</v>
      </c>
      <c r="F105" s="40">
        <v>0</v>
      </c>
      <c r="G105" s="41">
        <f t="shared" si="5"/>
        <v>0</v>
      </c>
      <c r="H105" s="144"/>
      <c r="I105" s="47"/>
      <c r="J105" s="111"/>
      <c r="K105" s="145"/>
    </row>
    <row r="106" spans="1:11" ht="42.75" x14ac:dyDescent="0.25">
      <c r="A106" s="203"/>
      <c r="B106" s="36" t="s">
        <v>167</v>
      </c>
      <c r="C106" s="204" t="s">
        <v>168</v>
      </c>
      <c r="D106" s="206" t="s">
        <v>35</v>
      </c>
      <c r="E106" s="47">
        <v>680</v>
      </c>
      <c r="F106" s="40">
        <v>0</v>
      </c>
      <c r="G106" s="41">
        <f t="shared" si="5"/>
        <v>0</v>
      </c>
      <c r="H106" s="144"/>
      <c r="I106" s="47"/>
      <c r="J106" s="144"/>
      <c r="K106" s="145"/>
    </row>
    <row r="107" spans="1:11" x14ac:dyDescent="0.25">
      <c r="A107" s="203"/>
      <c r="B107" s="36" t="s">
        <v>169</v>
      </c>
      <c r="C107" s="204" t="s">
        <v>170</v>
      </c>
      <c r="D107" s="206" t="s">
        <v>171</v>
      </c>
      <c r="E107" s="47">
        <v>1000</v>
      </c>
      <c r="F107" s="40">
        <v>4</v>
      </c>
      <c r="G107" s="41">
        <f>E107*F107</f>
        <v>4000</v>
      </c>
      <c r="H107" s="186"/>
      <c r="I107" s="185"/>
      <c r="J107" s="185">
        <f>G107</f>
        <v>4000</v>
      </c>
      <c r="K107" s="145"/>
    </row>
    <row r="108" spans="1:11" ht="28.5" x14ac:dyDescent="0.25">
      <c r="A108" s="203"/>
      <c r="B108" s="36" t="s">
        <v>172</v>
      </c>
      <c r="C108" s="204" t="s">
        <v>170</v>
      </c>
      <c r="D108" s="206" t="s">
        <v>171</v>
      </c>
      <c r="E108" s="47">
        <v>795</v>
      </c>
      <c r="F108" s="40">
        <v>0</v>
      </c>
      <c r="G108" s="41">
        <f t="shared" si="5"/>
        <v>0</v>
      </c>
      <c r="H108" s="186"/>
      <c r="I108" s="185"/>
      <c r="J108" s="183"/>
      <c r="K108" s="205"/>
    </row>
    <row r="109" spans="1:11" x14ac:dyDescent="0.25">
      <c r="A109" s="203"/>
      <c r="B109" s="36" t="s">
        <v>173</v>
      </c>
      <c r="C109" s="204" t="s">
        <v>174</v>
      </c>
      <c r="D109" s="206" t="s">
        <v>59</v>
      </c>
      <c r="E109" s="47">
        <v>11</v>
      </c>
      <c r="F109" s="40">
        <v>0</v>
      </c>
      <c r="G109" s="41">
        <f t="shared" si="5"/>
        <v>0</v>
      </c>
      <c r="H109" s="186"/>
      <c r="I109" s="185"/>
      <c r="J109" s="183"/>
      <c r="K109" s="205"/>
    </row>
    <row r="110" spans="1:11" x14ac:dyDescent="0.25">
      <c r="A110" s="203"/>
      <c r="B110" s="36" t="s">
        <v>175</v>
      </c>
      <c r="C110" s="204" t="s">
        <v>176</v>
      </c>
      <c r="D110" s="206" t="s">
        <v>35</v>
      </c>
      <c r="E110" s="47">
        <v>20</v>
      </c>
      <c r="F110" s="40">
        <v>295</v>
      </c>
      <c r="G110" s="41">
        <f t="shared" si="5"/>
        <v>5900</v>
      </c>
      <c r="H110" s="186"/>
      <c r="I110" s="185">
        <f>G110</f>
        <v>5900</v>
      </c>
      <c r="J110" s="185">
        <f>G110</f>
        <v>5900</v>
      </c>
      <c r="K110" s="205"/>
    </row>
    <row r="111" spans="1:11" x14ac:dyDescent="0.25">
      <c r="A111" s="203"/>
      <c r="B111" s="36" t="s">
        <v>177</v>
      </c>
      <c r="C111" s="204" t="s">
        <v>178</v>
      </c>
      <c r="D111" s="206" t="s">
        <v>35</v>
      </c>
      <c r="E111" s="47">
        <v>700</v>
      </c>
      <c r="F111" s="40">
        <v>0</v>
      </c>
      <c r="G111" s="41">
        <f t="shared" si="5"/>
        <v>0</v>
      </c>
      <c r="H111" s="186"/>
      <c r="I111" s="185"/>
      <c r="J111" s="185"/>
      <c r="K111" s="205"/>
    </row>
    <row r="112" spans="1:11" x14ac:dyDescent="0.25">
      <c r="A112" s="203"/>
      <c r="B112" s="36" t="s">
        <v>179</v>
      </c>
      <c r="C112" s="204" t="s">
        <v>164</v>
      </c>
      <c r="D112" s="46" t="s">
        <v>59</v>
      </c>
      <c r="E112" s="47">
        <v>300</v>
      </c>
      <c r="F112" s="40">
        <v>0</v>
      </c>
      <c r="G112" s="41">
        <f t="shared" si="5"/>
        <v>0</v>
      </c>
      <c r="H112" s="186"/>
      <c r="I112" s="185"/>
      <c r="J112" s="186"/>
      <c r="K112" s="205"/>
    </row>
    <row r="113" spans="1:11" x14ac:dyDescent="0.25">
      <c r="A113" s="203"/>
      <c r="B113" s="207" t="s">
        <v>180</v>
      </c>
      <c r="C113" s="208" t="s">
        <v>181</v>
      </c>
      <c r="D113" s="209" t="s">
        <v>182</v>
      </c>
      <c r="E113" s="123">
        <v>19</v>
      </c>
      <c r="F113" s="40">
        <v>73.5</v>
      </c>
      <c r="G113" s="41">
        <f t="shared" si="5"/>
        <v>1396.5</v>
      </c>
      <c r="H113" s="186"/>
      <c r="I113" s="185">
        <f>G113</f>
        <v>1396.5</v>
      </c>
      <c r="J113" s="185">
        <f>G113</f>
        <v>1396.5</v>
      </c>
      <c r="K113" s="205"/>
    </row>
    <row r="114" spans="1:11" ht="28.5" x14ac:dyDescent="0.25">
      <c r="A114" s="203"/>
      <c r="B114" s="207" t="s">
        <v>183</v>
      </c>
      <c r="C114" s="204" t="s">
        <v>162</v>
      </c>
      <c r="D114" s="210" t="s">
        <v>75</v>
      </c>
      <c r="E114" s="123">
        <v>156</v>
      </c>
      <c r="F114" s="48">
        <v>0</v>
      </c>
      <c r="G114" s="49">
        <f t="shared" si="5"/>
        <v>0</v>
      </c>
      <c r="H114" s="211"/>
      <c r="I114" s="212">
        <f>G114</f>
        <v>0</v>
      </c>
      <c r="J114" s="212"/>
      <c r="K114" s="213"/>
    </row>
    <row r="115" spans="1:11" ht="25.5" x14ac:dyDescent="0.25">
      <c r="A115" s="203"/>
      <c r="B115" s="207" t="s">
        <v>184</v>
      </c>
      <c r="C115" s="208" t="s">
        <v>185</v>
      </c>
      <c r="D115" s="210" t="s">
        <v>75</v>
      </c>
      <c r="E115" s="123">
        <v>162</v>
      </c>
      <c r="F115" s="48">
        <v>0</v>
      </c>
      <c r="G115" s="49">
        <f t="shared" si="5"/>
        <v>0</v>
      </c>
      <c r="H115" s="211"/>
      <c r="I115" s="212"/>
      <c r="J115" s="212"/>
      <c r="K115" s="213"/>
    </row>
    <row r="116" spans="1:11" ht="39" thickBot="1" x14ac:dyDescent="0.3">
      <c r="A116" s="214"/>
      <c r="B116" s="146" t="s">
        <v>186</v>
      </c>
      <c r="C116" s="91" t="s">
        <v>187</v>
      </c>
      <c r="D116" s="92" t="s">
        <v>59</v>
      </c>
      <c r="E116" s="147">
        <v>2065</v>
      </c>
      <c r="F116" s="148">
        <v>0</v>
      </c>
      <c r="G116" s="95">
        <f t="shared" si="5"/>
        <v>0</v>
      </c>
      <c r="H116" s="188"/>
      <c r="I116" s="62">
        <f>G116</f>
        <v>0</v>
      </c>
      <c r="J116" s="62"/>
      <c r="K116" s="215"/>
    </row>
    <row r="117" spans="1:11" ht="15.75" thickBot="1" x14ac:dyDescent="0.3">
      <c r="A117" s="164" t="s">
        <v>42</v>
      </c>
      <c r="B117" s="65"/>
      <c r="C117" s="65"/>
      <c r="D117" s="65"/>
      <c r="E117" s="65"/>
      <c r="F117" s="165"/>
      <c r="G117" s="216">
        <f>SUM(H117:K117)</f>
        <v>18593</v>
      </c>
      <c r="H117" s="216">
        <f>SUM(H101:H114)</f>
        <v>0</v>
      </c>
      <c r="I117" s="216">
        <f>SUM(I101:I116)</f>
        <v>7296.5</v>
      </c>
      <c r="J117" s="216">
        <f>SUM(J101:J115)</f>
        <v>11296.5</v>
      </c>
      <c r="K117" s="191">
        <f>SUM(K101:K114)</f>
        <v>0</v>
      </c>
    </row>
    <row r="118" spans="1:11" s="107" customFormat="1" ht="15.75" thickBot="1" x14ac:dyDescent="0.3">
      <c r="A118" s="99" t="s">
        <v>188</v>
      </c>
      <c r="B118" s="217"/>
      <c r="C118" s="217"/>
      <c r="D118" s="217"/>
      <c r="E118" s="217"/>
      <c r="F118" s="217"/>
      <c r="G118" s="217"/>
      <c r="H118" s="217"/>
      <c r="I118" s="217"/>
      <c r="J118" s="217"/>
      <c r="K118" s="218"/>
    </row>
    <row r="119" spans="1:11" s="107" customFormat="1" ht="27.75" customHeight="1" x14ac:dyDescent="0.25">
      <c r="A119" s="219"/>
      <c r="B119" s="26" t="s">
        <v>189</v>
      </c>
      <c r="C119" s="220" t="s">
        <v>190</v>
      </c>
      <c r="D119" s="28" t="s">
        <v>59</v>
      </c>
      <c r="E119" s="221">
        <v>9000</v>
      </c>
      <c r="F119" s="222" t="s">
        <v>47</v>
      </c>
      <c r="G119" s="29">
        <f>E119*F119</f>
        <v>0</v>
      </c>
      <c r="H119" s="131"/>
      <c r="I119" s="131"/>
      <c r="J119" s="29"/>
      <c r="K119" s="132"/>
    </row>
    <row r="120" spans="1:11" s="107" customFormat="1" ht="38.25" x14ac:dyDescent="0.25">
      <c r="A120" s="219"/>
      <c r="B120" s="223" t="s">
        <v>191</v>
      </c>
      <c r="C120" s="139" t="s">
        <v>192</v>
      </c>
      <c r="D120" s="140" t="s">
        <v>59</v>
      </c>
      <c r="E120" s="141">
        <v>3500</v>
      </c>
      <c r="F120" s="224" t="s">
        <v>47</v>
      </c>
      <c r="G120" s="39">
        <f>E120*F120</f>
        <v>0</v>
      </c>
      <c r="H120" s="225"/>
      <c r="I120" s="225"/>
      <c r="J120" s="167"/>
      <c r="K120" s="226"/>
    </row>
    <row r="121" spans="1:11" s="107" customFormat="1" ht="15.75" thickBot="1" x14ac:dyDescent="0.3">
      <c r="A121" s="227"/>
      <c r="B121" s="146" t="s">
        <v>132</v>
      </c>
      <c r="C121" s="91" t="s">
        <v>104</v>
      </c>
      <c r="D121" s="92" t="s">
        <v>59</v>
      </c>
      <c r="E121" s="228">
        <v>732</v>
      </c>
      <c r="F121" s="229" t="s">
        <v>47</v>
      </c>
      <c r="G121" s="147">
        <f>E121*F121</f>
        <v>0</v>
      </c>
      <c r="H121" s="149"/>
      <c r="I121" s="149"/>
      <c r="J121" s="147"/>
      <c r="K121" s="150"/>
    </row>
    <row r="122" spans="1:11" s="107" customFormat="1" ht="15.75" thickBot="1" x14ac:dyDescent="0.3">
      <c r="A122" s="230" t="s">
        <v>42</v>
      </c>
      <c r="B122" s="231"/>
      <c r="C122" s="231"/>
      <c r="D122" s="231"/>
      <c r="E122" s="231"/>
      <c r="F122" s="231"/>
      <c r="G122" s="178">
        <f>SUM(H122:K122)</f>
        <v>0</v>
      </c>
      <c r="H122" s="58">
        <f>SUM(H119:H121)</f>
        <v>0</v>
      </c>
      <c r="I122" s="58">
        <f>SUM(I119:I121)</f>
        <v>0</v>
      </c>
      <c r="J122" s="58">
        <f>SUM(J119:J121)</f>
        <v>0</v>
      </c>
      <c r="K122" s="58">
        <f>SUM(K119:K121)</f>
        <v>0</v>
      </c>
    </row>
    <row r="123" spans="1:11" s="107" customFormat="1" ht="15.75" thickBot="1" x14ac:dyDescent="0.3">
      <c r="A123" s="64" t="s">
        <v>193</v>
      </c>
      <c r="B123" s="217"/>
      <c r="C123" s="217"/>
      <c r="D123" s="217"/>
      <c r="E123" s="217"/>
      <c r="F123" s="217"/>
      <c r="G123" s="217"/>
      <c r="H123" s="217"/>
      <c r="I123" s="217"/>
      <c r="J123" s="217"/>
      <c r="K123" s="218"/>
    </row>
    <row r="124" spans="1:11" s="107" customFormat="1" x14ac:dyDescent="0.25">
      <c r="A124" s="64"/>
      <c r="B124" s="232" t="s">
        <v>194</v>
      </c>
      <c r="C124" s="220" t="s">
        <v>195</v>
      </c>
      <c r="D124" s="28" t="s">
        <v>35</v>
      </c>
      <c r="E124" s="221">
        <v>374</v>
      </c>
      <c r="F124" s="222" t="s">
        <v>47</v>
      </c>
      <c r="G124" s="221">
        <f>E124*F124</f>
        <v>0</v>
      </c>
      <c r="H124" s="221"/>
      <c r="I124" s="221"/>
      <c r="J124" s="221"/>
      <c r="K124" s="233"/>
    </row>
    <row r="125" spans="1:11" s="107" customFormat="1" ht="42.75" x14ac:dyDescent="0.25">
      <c r="A125" s="164"/>
      <c r="B125" s="234" t="s">
        <v>196</v>
      </c>
      <c r="C125" s="235" t="s">
        <v>197</v>
      </c>
      <c r="D125" s="46" t="s">
        <v>35</v>
      </c>
      <c r="E125" s="109">
        <v>432</v>
      </c>
      <c r="F125" s="110" t="s">
        <v>47</v>
      </c>
      <c r="G125" s="109">
        <f>F125*E125</f>
        <v>0</v>
      </c>
      <c r="H125" s="109"/>
      <c r="I125" s="109"/>
      <c r="J125" s="109"/>
      <c r="K125" s="236"/>
    </row>
    <row r="126" spans="1:11" s="107" customFormat="1" ht="42.75" x14ac:dyDescent="0.25">
      <c r="A126" s="164"/>
      <c r="B126" s="234" t="s">
        <v>198</v>
      </c>
      <c r="C126" s="237" t="s">
        <v>199</v>
      </c>
      <c r="D126" s="46" t="s">
        <v>59</v>
      </c>
      <c r="E126" s="109">
        <v>1620</v>
      </c>
      <c r="F126" s="110" t="s">
        <v>47</v>
      </c>
      <c r="G126" s="109">
        <f>E126*F126</f>
        <v>0</v>
      </c>
      <c r="H126" s="109"/>
      <c r="I126" s="109"/>
      <c r="J126" s="109"/>
      <c r="K126" s="236"/>
    </row>
    <row r="127" spans="1:11" s="107" customFormat="1" ht="28.5" x14ac:dyDescent="0.25">
      <c r="A127" s="164"/>
      <c r="B127" s="238" t="s">
        <v>200</v>
      </c>
      <c r="C127" s="237"/>
      <c r="D127" s="210" t="s">
        <v>59</v>
      </c>
      <c r="E127" s="119">
        <v>1500</v>
      </c>
      <c r="F127" s="120" t="s">
        <v>63</v>
      </c>
      <c r="G127" s="109">
        <f>E127*F127</f>
        <v>1500</v>
      </c>
      <c r="H127" s="119"/>
      <c r="I127" s="119"/>
      <c r="J127" s="119">
        <f>G127</f>
        <v>1500</v>
      </c>
      <c r="K127" s="239"/>
    </row>
    <row r="128" spans="1:11" s="107" customFormat="1" ht="28.5" x14ac:dyDescent="0.25">
      <c r="A128" s="164"/>
      <c r="B128" s="238" t="s">
        <v>201</v>
      </c>
      <c r="C128" s="237"/>
      <c r="D128" s="210" t="s">
        <v>59</v>
      </c>
      <c r="E128" s="119">
        <v>2500</v>
      </c>
      <c r="F128" s="120" t="s">
        <v>63</v>
      </c>
      <c r="G128" s="109">
        <f>E128*F128</f>
        <v>2500</v>
      </c>
      <c r="H128" s="119"/>
      <c r="I128" s="119"/>
      <c r="J128" s="119">
        <f>G128</f>
        <v>2500</v>
      </c>
      <c r="K128" s="239"/>
    </row>
    <row r="129" spans="1:12" s="107" customFormat="1" ht="39" thickBot="1" x14ac:dyDescent="0.3">
      <c r="A129" s="230"/>
      <c r="B129" s="240" t="s">
        <v>202</v>
      </c>
      <c r="C129" s="241" t="s">
        <v>190</v>
      </c>
      <c r="D129" s="92" t="s">
        <v>59</v>
      </c>
      <c r="E129" s="242">
        <v>387808.14</v>
      </c>
      <c r="F129" s="243">
        <v>1</v>
      </c>
      <c r="G129" s="244">
        <f>E129*F129</f>
        <v>387808.14</v>
      </c>
      <c r="H129" s="245"/>
      <c r="I129" s="245"/>
      <c r="J129" s="246">
        <f>G129</f>
        <v>387808.14</v>
      </c>
      <c r="K129" s="247"/>
    </row>
    <row r="130" spans="1:12" s="107" customFormat="1" ht="15.75" thickBot="1" x14ac:dyDescent="0.3">
      <c r="A130" s="230" t="s">
        <v>42</v>
      </c>
      <c r="B130" s="231"/>
      <c r="C130" s="231"/>
      <c r="D130" s="231"/>
      <c r="E130" s="231"/>
      <c r="F130" s="231"/>
      <c r="G130" s="248">
        <f>SUM(G124:G129)</f>
        <v>391808.14</v>
      </c>
      <c r="H130" s="249">
        <f>SUM(H124:H129)</f>
        <v>0</v>
      </c>
      <c r="I130" s="250">
        <f>SUM(I124:I129)</f>
        <v>0</v>
      </c>
      <c r="J130" s="250">
        <f>SUM(J124:J129)</f>
        <v>391808.14</v>
      </c>
      <c r="K130" s="251">
        <f>SUM(K124:K129)</f>
        <v>0</v>
      </c>
    </row>
    <row r="131" spans="1:12" ht="15.75" thickBot="1" x14ac:dyDescent="0.3">
      <c r="A131" s="252" t="s">
        <v>203</v>
      </c>
      <c r="B131" s="253"/>
      <c r="C131" s="253"/>
      <c r="D131" s="253"/>
      <c r="E131" s="253"/>
      <c r="F131" s="253"/>
      <c r="G131" s="254">
        <f>G16+G29+G36+G62+G77+G90+G99+G117+G122+G22+G130</f>
        <v>746315.79</v>
      </c>
      <c r="H131" s="255"/>
      <c r="I131" s="255"/>
      <c r="J131" s="255"/>
      <c r="K131" s="256"/>
      <c r="L131" s="257"/>
    </row>
    <row r="132" spans="1:12" x14ac:dyDescent="0.25">
      <c r="A132" s="258"/>
      <c r="B132" s="259"/>
      <c r="C132" s="259"/>
      <c r="D132" s="260"/>
      <c r="E132" s="260"/>
      <c r="F132" s="260"/>
      <c r="G132" s="159"/>
    </row>
    <row r="133" spans="1:12" ht="35.25" customHeight="1" x14ac:dyDescent="0.25">
      <c r="A133" s="261"/>
      <c r="B133" s="262" t="s">
        <v>204</v>
      </c>
      <c r="C133" s="262"/>
      <c r="D133" s="262"/>
      <c r="E133" s="262"/>
      <c r="F133" s="262"/>
      <c r="G133" s="262"/>
      <c r="H133" s="262"/>
      <c r="I133" s="262"/>
      <c r="J133" s="262"/>
      <c r="K133" s="262"/>
    </row>
    <row r="134" spans="1:12" ht="30" x14ac:dyDescent="0.25">
      <c r="A134" s="263"/>
      <c r="B134" s="264" t="s">
        <v>205</v>
      </c>
      <c r="C134" s="264"/>
      <c r="D134" s="107"/>
      <c r="E134" s="107"/>
      <c r="F134" s="107"/>
      <c r="G134" s="107"/>
    </row>
    <row r="135" spans="1:12" ht="30" x14ac:dyDescent="0.25">
      <c r="A135" s="263"/>
      <c r="B135" s="265" t="s">
        <v>206</v>
      </c>
      <c r="C135" s="265"/>
      <c r="D135" s="159"/>
      <c r="E135" s="159"/>
      <c r="F135" s="107"/>
      <c r="G135" s="107"/>
    </row>
    <row r="136" spans="1:12" x14ac:dyDescent="0.25">
      <c r="A136" s="263"/>
      <c r="B136" s="266" t="s">
        <v>207</v>
      </c>
      <c r="C136" s="266"/>
      <c r="D136" s="267" t="s">
        <v>208</v>
      </c>
      <c r="E136" s="268"/>
      <c r="F136" s="107"/>
      <c r="G136" s="107"/>
    </row>
    <row r="137" spans="1:12" ht="30" x14ac:dyDescent="0.25">
      <c r="A137" s="263"/>
      <c r="B137" s="265" t="s">
        <v>209</v>
      </c>
      <c r="C137" s="265"/>
      <c r="D137" s="269"/>
      <c r="E137" s="269"/>
      <c r="F137" s="107"/>
      <c r="G137" s="107"/>
    </row>
    <row r="138" spans="1:12" x14ac:dyDescent="0.25">
      <c r="A138" s="263"/>
      <c r="B138" s="266" t="s">
        <v>207</v>
      </c>
      <c r="C138" s="266"/>
      <c r="D138" s="267" t="s">
        <v>208</v>
      </c>
      <c r="E138" s="107"/>
      <c r="F138" s="107"/>
      <c r="G138" s="107"/>
    </row>
    <row r="139" spans="1:12" x14ac:dyDescent="0.25">
      <c r="A139" s="263"/>
      <c r="B139" s="270"/>
      <c r="C139" s="270"/>
      <c r="D139" s="107"/>
      <c r="E139" s="107"/>
      <c r="F139" s="107"/>
      <c r="G139" s="107"/>
    </row>
    <row r="140" spans="1:12" x14ac:dyDescent="0.25">
      <c r="A140" s="263"/>
      <c r="B140" s="270"/>
      <c r="C140" s="270"/>
      <c r="D140" s="107"/>
      <c r="E140" s="107"/>
      <c r="F140" s="107"/>
      <c r="G140" s="107"/>
    </row>
    <row r="141" spans="1:12" x14ac:dyDescent="0.25">
      <c r="A141" s="263"/>
      <c r="B141" s="270"/>
      <c r="C141" s="270"/>
      <c r="D141" s="107"/>
      <c r="E141" s="107"/>
      <c r="F141" s="107"/>
      <c r="G141" s="107"/>
    </row>
    <row r="142" spans="1:12" x14ac:dyDescent="0.25">
      <c r="A142" s="263"/>
      <c r="B142" s="270"/>
      <c r="C142" s="270"/>
      <c r="D142" s="107"/>
      <c r="E142" s="107"/>
      <c r="F142" s="107"/>
      <c r="G142" s="107"/>
    </row>
    <row r="143" spans="1:12" x14ac:dyDescent="0.25">
      <c r="A143" s="263"/>
      <c r="B143" s="270"/>
      <c r="C143" s="270"/>
      <c r="D143" s="107"/>
      <c r="E143" s="107"/>
      <c r="F143" s="107"/>
      <c r="G143" s="107"/>
    </row>
    <row r="144" spans="1:12" x14ac:dyDescent="0.25">
      <c r="A144" s="263"/>
      <c r="B144" s="270"/>
      <c r="C144" s="270"/>
      <c r="D144" s="107"/>
      <c r="E144" s="107"/>
      <c r="F144" s="107"/>
      <c r="G144" s="107"/>
    </row>
    <row r="145" spans="1:7" x14ac:dyDescent="0.25">
      <c r="A145" s="263"/>
      <c r="B145" s="270"/>
      <c r="C145" s="270"/>
      <c r="D145" s="107"/>
      <c r="E145" s="107"/>
      <c r="F145" s="107"/>
      <c r="G145" s="107"/>
    </row>
    <row r="146" spans="1:7" x14ac:dyDescent="0.25">
      <c r="A146" s="263"/>
      <c r="B146" s="270"/>
      <c r="C146" s="270"/>
      <c r="D146" s="107"/>
      <c r="E146" s="107"/>
      <c r="F146" s="107"/>
      <c r="G146" s="107"/>
    </row>
    <row r="147" spans="1:7" x14ac:dyDescent="0.25">
      <c r="A147" s="263"/>
      <c r="B147" s="270"/>
      <c r="C147" s="270"/>
      <c r="D147" s="107"/>
      <c r="E147" s="107"/>
      <c r="F147" s="107"/>
      <c r="G147" s="107"/>
    </row>
    <row r="148" spans="1:7" x14ac:dyDescent="0.25">
      <c r="A148" s="263"/>
      <c r="B148" s="270"/>
      <c r="C148" s="270"/>
      <c r="D148" s="107"/>
      <c r="E148" s="107"/>
      <c r="F148" s="107"/>
      <c r="G148" s="107"/>
    </row>
    <row r="149" spans="1:7" x14ac:dyDescent="0.25">
      <c r="A149" s="263"/>
      <c r="B149" s="270"/>
      <c r="C149" s="270"/>
      <c r="D149" s="107"/>
      <c r="E149" s="107"/>
      <c r="F149" s="107"/>
      <c r="G149" s="107"/>
    </row>
    <row r="150" spans="1:7" x14ac:dyDescent="0.25">
      <c r="A150" s="263"/>
      <c r="B150" s="270"/>
      <c r="C150" s="270"/>
      <c r="D150" s="107"/>
      <c r="E150" s="107"/>
      <c r="F150" s="107"/>
      <c r="G150" s="107"/>
    </row>
    <row r="151" spans="1:7" x14ac:dyDescent="0.25">
      <c r="A151" s="263"/>
      <c r="B151" s="270"/>
      <c r="C151" s="270"/>
      <c r="D151" s="107"/>
      <c r="E151" s="107"/>
      <c r="F151" s="107"/>
      <c r="G151" s="107"/>
    </row>
    <row r="152" spans="1:7" x14ac:dyDescent="0.25">
      <c r="A152" s="263"/>
      <c r="B152" s="270"/>
      <c r="C152" s="270"/>
      <c r="D152" s="107"/>
      <c r="E152" s="107"/>
      <c r="F152" s="107"/>
      <c r="G152" s="107"/>
    </row>
    <row r="153" spans="1:7" x14ac:dyDescent="0.25">
      <c r="A153" s="263"/>
      <c r="B153" s="270"/>
      <c r="C153" s="270"/>
      <c r="D153" s="107"/>
      <c r="E153" s="107"/>
      <c r="F153" s="107"/>
      <c r="G153" s="107"/>
    </row>
    <row r="154" spans="1:7" x14ac:dyDescent="0.25">
      <c r="A154" s="263"/>
      <c r="B154" s="270"/>
      <c r="C154" s="270"/>
      <c r="D154" s="107"/>
      <c r="E154" s="107"/>
      <c r="F154" s="107"/>
      <c r="G154" s="107"/>
    </row>
    <row r="155" spans="1:7" x14ac:dyDescent="0.25">
      <c r="A155" s="263"/>
      <c r="B155" s="270"/>
      <c r="C155" s="270"/>
      <c r="D155" s="107"/>
      <c r="E155" s="107"/>
      <c r="F155" s="107"/>
      <c r="G155" s="107"/>
    </row>
    <row r="156" spans="1:7" x14ac:dyDescent="0.25">
      <c r="A156" s="263"/>
      <c r="B156" s="270"/>
      <c r="C156" s="270"/>
      <c r="D156" s="107"/>
      <c r="E156" s="107"/>
      <c r="F156" s="107"/>
      <c r="G156" s="107"/>
    </row>
    <row r="157" spans="1:7" x14ac:dyDescent="0.25">
      <c r="A157" s="263"/>
      <c r="B157" s="270"/>
      <c r="C157" s="270"/>
      <c r="D157" s="107"/>
      <c r="E157" s="107"/>
      <c r="F157" s="107"/>
      <c r="G157" s="107"/>
    </row>
    <row r="158" spans="1:7" x14ac:dyDescent="0.25">
      <c r="A158" s="263"/>
      <c r="B158" s="270"/>
      <c r="C158" s="270"/>
      <c r="D158" s="107"/>
      <c r="E158" s="107"/>
      <c r="F158" s="107"/>
      <c r="G158" s="107"/>
    </row>
    <row r="159" spans="1:7" x14ac:dyDescent="0.25">
      <c r="A159" s="263"/>
      <c r="B159" s="270"/>
      <c r="C159" s="270"/>
      <c r="D159" s="107"/>
      <c r="E159" s="107"/>
      <c r="F159" s="107"/>
      <c r="G159" s="107"/>
    </row>
    <row r="160" spans="1:7" x14ac:dyDescent="0.25">
      <c r="A160" s="263"/>
      <c r="B160" s="270"/>
      <c r="C160" s="270"/>
      <c r="D160" s="107"/>
      <c r="E160" s="107"/>
      <c r="F160" s="107"/>
      <c r="G160" s="107"/>
    </row>
    <row r="161" spans="1:7" x14ac:dyDescent="0.25">
      <c r="A161" s="263"/>
      <c r="B161" s="270"/>
      <c r="C161" s="270"/>
      <c r="D161" s="107"/>
      <c r="E161" s="107"/>
      <c r="F161" s="107"/>
      <c r="G161" s="107"/>
    </row>
    <row r="162" spans="1:7" x14ac:dyDescent="0.25">
      <c r="A162" s="263"/>
      <c r="B162" s="270"/>
      <c r="C162" s="270"/>
      <c r="D162" s="107"/>
      <c r="E162" s="107"/>
      <c r="F162" s="107"/>
      <c r="G162" s="107"/>
    </row>
    <row r="163" spans="1:7" x14ac:dyDescent="0.25">
      <c r="A163" s="263"/>
      <c r="B163" s="270"/>
      <c r="C163" s="270"/>
      <c r="D163" s="107"/>
      <c r="E163" s="107"/>
      <c r="F163" s="107"/>
      <c r="G163" s="107"/>
    </row>
    <row r="164" spans="1:7" x14ac:dyDescent="0.25">
      <c r="A164" s="263"/>
      <c r="B164" s="270"/>
      <c r="C164" s="270"/>
      <c r="D164" s="107"/>
      <c r="E164" s="107"/>
      <c r="F164" s="107"/>
      <c r="G164" s="107"/>
    </row>
    <row r="165" spans="1:7" x14ac:dyDescent="0.25">
      <c r="A165" s="263"/>
      <c r="B165" s="270"/>
      <c r="C165" s="270"/>
      <c r="D165" s="107"/>
      <c r="E165" s="107"/>
      <c r="F165" s="107"/>
      <c r="G165" s="107"/>
    </row>
    <row r="166" spans="1:7" x14ac:dyDescent="0.25">
      <c r="A166" s="263"/>
      <c r="B166" s="270"/>
      <c r="C166" s="270"/>
      <c r="D166" s="107"/>
      <c r="E166" s="107"/>
      <c r="F166" s="107"/>
      <c r="G166" s="107"/>
    </row>
    <row r="167" spans="1:7" x14ac:dyDescent="0.25">
      <c r="A167" s="263"/>
      <c r="B167" s="270"/>
      <c r="C167" s="270"/>
      <c r="D167" s="107"/>
      <c r="E167" s="107"/>
      <c r="F167" s="107"/>
      <c r="G167" s="107"/>
    </row>
    <row r="168" spans="1:7" x14ac:dyDescent="0.25">
      <c r="A168" s="263"/>
      <c r="B168" s="270"/>
      <c r="C168" s="270"/>
      <c r="D168" s="107"/>
      <c r="E168" s="107"/>
      <c r="F168" s="107"/>
      <c r="G168" s="107"/>
    </row>
    <row r="169" spans="1:7" x14ac:dyDescent="0.25">
      <c r="A169" s="263"/>
      <c r="B169" s="270"/>
      <c r="C169" s="270"/>
      <c r="D169" s="107"/>
      <c r="E169" s="107"/>
      <c r="F169" s="107"/>
      <c r="G169" s="107"/>
    </row>
    <row r="170" spans="1:7" x14ac:dyDescent="0.25">
      <c r="A170" s="263"/>
      <c r="B170" s="270"/>
      <c r="C170" s="270"/>
      <c r="D170" s="107"/>
      <c r="E170" s="107"/>
      <c r="F170" s="107"/>
      <c r="G170" s="107"/>
    </row>
    <row r="171" spans="1:7" x14ac:dyDescent="0.25">
      <c r="A171" s="263"/>
      <c r="B171" s="270"/>
      <c r="C171" s="270"/>
      <c r="D171" s="107"/>
      <c r="E171" s="107"/>
      <c r="F171" s="107"/>
      <c r="G171" s="107"/>
    </row>
    <row r="172" spans="1:7" x14ac:dyDescent="0.25">
      <c r="A172" s="263"/>
      <c r="B172" s="270"/>
      <c r="C172" s="270"/>
      <c r="D172" s="107"/>
      <c r="E172" s="107"/>
      <c r="F172" s="107"/>
      <c r="G172" s="107"/>
    </row>
    <row r="173" spans="1:7" x14ac:dyDescent="0.25">
      <c r="A173" s="263"/>
      <c r="B173" s="270"/>
      <c r="C173" s="270"/>
      <c r="D173" s="107"/>
      <c r="E173" s="107"/>
      <c r="F173" s="107"/>
      <c r="G173" s="107"/>
    </row>
    <row r="174" spans="1:7" x14ac:dyDescent="0.25">
      <c r="A174" s="263"/>
      <c r="B174" s="270"/>
      <c r="C174" s="270"/>
      <c r="D174" s="107"/>
      <c r="E174" s="107"/>
      <c r="F174" s="107"/>
      <c r="G174" s="107"/>
    </row>
    <row r="175" spans="1:7" x14ac:dyDescent="0.25">
      <c r="A175" s="263"/>
      <c r="B175" s="270"/>
      <c r="C175" s="270"/>
      <c r="D175" s="107"/>
      <c r="E175" s="107"/>
      <c r="F175" s="107"/>
      <c r="G175" s="107"/>
    </row>
    <row r="176" spans="1:7" x14ac:dyDescent="0.25">
      <c r="A176" s="263"/>
      <c r="B176" s="270"/>
      <c r="C176" s="270"/>
      <c r="D176" s="107"/>
      <c r="E176" s="107"/>
      <c r="F176" s="107"/>
      <c r="G176" s="107"/>
    </row>
    <row r="177" spans="1:7" x14ac:dyDescent="0.25">
      <c r="A177" s="263"/>
      <c r="B177" s="270"/>
      <c r="C177" s="270"/>
      <c r="D177" s="107"/>
      <c r="E177" s="107"/>
      <c r="F177" s="107"/>
      <c r="G177" s="107"/>
    </row>
    <row r="178" spans="1:7" x14ac:dyDescent="0.25">
      <c r="A178" s="263"/>
      <c r="B178" s="270"/>
      <c r="C178" s="270"/>
      <c r="D178" s="107"/>
      <c r="E178" s="107"/>
      <c r="F178" s="107"/>
      <c r="G178" s="107"/>
    </row>
    <row r="179" spans="1:7" x14ac:dyDescent="0.25">
      <c r="A179" s="263"/>
      <c r="B179" s="270"/>
      <c r="C179" s="270"/>
      <c r="D179" s="107"/>
      <c r="E179" s="107"/>
      <c r="F179" s="107"/>
      <c r="G179" s="107"/>
    </row>
    <row r="180" spans="1:7" x14ac:dyDescent="0.25">
      <c r="A180" s="263"/>
      <c r="B180" s="270"/>
      <c r="C180" s="270"/>
      <c r="D180" s="107"/>
      <c r="E180" s="107"/>
      <c r="F180" s="107"/>
      <c r="G180" s="107"/>
    </row>
    <row r="181" spans="1:7" x14ac:dyDescent="0.25">
      <c r="A181" s="263"/>
      <c r="B181" s="270"/>
      <c r="C181" s="270"/>
      <c r="D181" s="107"/>
      <c r="E181" s="107"/>
      <c r="F181" s="107"/>
      <c r="G181" s="107"/>
    </row>
    <row r="182" spans="1:7" x14ac:dyDescent="0.25">
      <c r="A182" s="263"/>
      <c r="B182" s="270"/>
      <c r="C182" s="270"/>
      <c r="D182" s="107"/>
      <c r="E182" s="107"/>
      <c r="F182" s="107"/>
      <c r="G182" s="107"/>
    </row>
    <row r="183" spans="1:7" x14ac:dyDescent="0.25">
      <c r="A183" s="263"/>
      <c r="B183" s="270"/>
      <c r="C183" s="270"/>
      <c r="D183" s="107"/>
      <c r="E183" s="107"/>
      <c r="F183" s="107"/>
      <c r="G183" s="107"/>
    </row>
    <row r="184" spans="1:7" x14ac:dyDescent="0.25">
      <c r="A184" s="263"/>
      <c r="B184" s="270"/>
      <c r="C184" s="270"/>
      <c r="D184" s="107"/>
      <c r="E184" s="107"/>
      <c r="F184" s="107"/>
      <c r="G184" s="107"/>
    </row>
    <row r="185" spans="1:7" x14ac:dyDescent="0.25">
      <c r="A185" s="263"/>
      <c r="B185" s="270"/>
      <c r="C185" s="270"/>
      <c r="D185" s="107"/>
      <c r="E185" s="107"/>
      <c r="F185" s="107"/>
      <c r="G185" s="107"/>
    </row>
    <row r="186" spans="1:7" x14ac:dyDescent="0.25">
      <c r="A186" s="263"/>
      <c r="B186" s="270"/>
      <c r="C186" s="270"/>
      <c r="D186" s="107"/>
      <c r="E186" s="107"/>
      <c r="F186" s="107"/>
      <c r="G186" s="107"/>
    </row>
    <row r="187" spans="1:7" x14ac:dyDescent="0.25">
      <c r="A187" s="263"/>
      <c r="B187" s="270"/>
      <c r="C187" s="270"/>
      <c r="D187" s="107"/>
      <c r="E187" s="107"/>
      <c r="F187" s="107"/>
      <c r="G187" s="107"/>
    </row>
    <row r="188" spans="1:7" x14ac:dyDescent="0.25">
      <c r="A188" s="263"/>
      <c r="B188" s="270"/>
      <c r="C188" s="270"/>
      <c r="D188" s="107"/>
      <c r="E188" s="107"/>
      <c r="F188" s="107"/>
      <c r="G188" s="107"/>
    </row>
    <row r="189" spans="1:7" x14ac:dyDescent="0.25">
      <c r="A189" s="263"/>
      <c r="B189" s="270"/>
      <c r="C189" s="270"/>
      <c r="D189" s="107"/>
      <c r="E189" s="107"/>
      <c r="F189" s="107"/>
      <c r="G189" s="107"/>
    </row>
    <row r="190" spans="1:7" x14ac:dyDescent="0.25">
      <c r="A190" s="263"/>
      <c r="B190" s="270"/>
      <c r="C190" s="270"/>
      <c r="D190" s="107"/>
      <c r="E190" s="107"/>
      <c r="F190" s="107"/>
      <c r="G190" s="107"/>
    </row>
    <row r="191" spans="1:7" x14ac:dyDescent="0.25">
      <c r="A191" s="263"/>
      <c r="B191" s="270"/>
      <c r="C191" s="270"/>
      <c r="D191" s="107"/>
      <c r="E191" s="107"/>
      <c r="F191" s="107"/>
      <c r="G191" s="107"/>
    </row>
    <row r="192" spans="1:7" x14ac:dyDescent="0.25">
      <c r="A192" s="263"/>
      <c r="B192" s="270"/>
      <c r="C192" s="270"/>
      <c r="D192" s="107"/>
      <c r="E192" s="107"/>
      <c r="F192" s="107"/>
      <c r="G192" s="107"/>
    </row>
    <row r="193" spans="1:7" x14ac:dyDescent="0.25">
      <c r="A193" s="263"/>
      <c r="B193" s="270"/>
      <c r="C193" s="270"/>
      <c r="D193" s="107"/>
      <c r="E193" s="107"/>
      <c r="F193" s="107"/>
      <c r="G193" s="107"/>
    </row>
    <row r="194" spans="1:7" x14ac:dyDescent="0.25">
      <c r="A194" s="263"/>
      <c r="B194" s="270"/>
      <c r="C194" s="270"/>
      <c r="D194" s="107"/>
      <c r="E194" s="107"/>
      <c r="F194" s="107"/>
      <c r="G194" s="107"/>
    </row>
    <row r="195" spans="1:7" x14ac:dyDescent="0.25">
      <c r="A195" s="263"/>
      <c r="B195" s="270"/>
      <c r="C195" s="270"/>
      <c r="D195" s="107"/>
      <c r="E195" s="107"/>
      <c r="F195" s="107"/>
      <c r="G195" s="107"/>
    </row>
    <row r="196" spans="1:7" x14ac:dyDescent="0.25">
      <c r="A196" s="263"/>
      <c r="B196" s="270"/>
      <c r="C196" s="270"/>
      <c r="D196" s="107"/>
      <c r="E196" s="107"/>
      <c r="F196" s="107"/>
      <c r="G196" s="107"/>
    </row>
    <row r="197" spans="1:7" x14ac:dyDescent="0.25">
      <c r="A197" s="263"/>
      <c r="B197" s="270"/>
      <c r="C197" s="270"/>
      <c r="D197" s="107"/>
      <c r="E197" s="107"/>
      <c r="F197" s="107"/>
      <c r="G197" s="107"/>
    </row>
    <row r="198" spans="1:7" x14ac:dyDescent="0.25">
      <c r="A198" s="263"/>
      <c r="B198" s="270"/>
      <c r="C198" s="270"/>
      <c r="D198" s="107"/>
      <c r="E198" s="107"/>
      <c r="F198" s="107"/>
      <c r="G198" s="107"/>
    </row>
    <row r="199" spans="1:7" x14ac:dyDescent="0.25">
      <c r="A199" s="263"/>
      <c r="B199" s="270"/>
      <c r="C199" s="270"/>
      <c r="D199" s="107"/>
      <c r="E199" s="107"/>
      <c r="F199" s="107"/>
      <c r="G199" s="107"/>
    </row>
    <row r="200" spans="1:7" x14ac:dyDescent="0.25">
      <c r="A200" s="263"/>
      <c r="B200" s="270"/>
      <c r="C200" s="270"/>
      <c r="D200" s="107"/>
      <c r="E200" s="107"/>
      <c r="F200" s="107"/>
      <c r="G200" s="107"/>
    </row>
    <row r="201" spans="1:7" x14ac:dyDescent="0.25">
      <c r="A201" s="263"/>
      <c r="B201" s="270"/>
      <c r="C201" s="270"/>
      <c r="D201" s="107"/>
      <c r="E201" s="107"/>
      <c r="F201" s="107"/>
      <c r="G201" s="107"/>
    </row>
    <row r="202" spans="1:7" x14ac:dyDescent="0.25">
      <c r="A202" s="263"/>
      <c r="B202" s="270"/>
      <c r="C202" s="270"/>
      <c r="D202" s="107"/>
      <c r="E202" s="107"/>
      <c r="F202" s="107"/>
      <c r="G202" s="107"/>
    </row>
    <row r="203" spans="1:7" x14ac:dyDescent="0.25">
      <c r="A203" s="263"/>
      <c r="B203" s="270"/>
      <c r="C203" s="270"/>
      <c r="D203" s="107"/>
      <c r="E203" s="107"/>
      <c r="F203" s="107"/>
      <c r="G203" s="107"/>
    </row>
    <row r="204" spans="1:7" x14ac:dyDescent="0.25">
      <c r="A204" s="263"/>
      <c r="B204" s="270"/>
      <c r="C204" s="270"/>
      <c r="D204" s="107"/>
      <c r="E204" s="107"/>
      <c r="F204" s="107"/>
      <c r="G204" s="107"/>
    </row>
    <row r="205" spans="1:7" x14ac:dyDescent="0.25">
      <c r="A205" s="263"/>
      <c r="B205" s="270"/>
      <c r="C205" s="270"/>
      <c r="D205" s="107"/>
      <c r="E205" s="107"/>
      <c r="F205" s="107"/>
      <c r="G205" s="107"/>
    </row>
    <row r="206" spans="1:7" x14ac:dyDescent="0.25">
      <c r="A206" s="263"/>
      <c r="B206" s="270"/>
      <c r="C206" s="270"/>
      <c r="D206" s="107"/>
      <c r="E206" s="107"/>
      <c r="F206" s="107"/>
      <c r="G206" s="107"/>
    </row>
    <row r="207" spans="1:7" x14ac:dyDescent="0.25">
      <c r="A207" s="263"/>
      <c r="B207" s="270"/>
      <c r="C207" s="270"/>
      <c r="D207" s="107"/>
      <c r="E207" s="107"/>
      <c r="F207" s="107"/>
      <c r="G207" s="107"/>
    </row>
    <row r="208" spans="1:7" x14ac:dyDescent="0.25">
      <c r="A208" s="263"/>
      <c r="B208" s="270"/>
      <c r="C208" s="270"/>
      <c r="D208" s="107"/>
      <c r="E208" s="107"/>
      <c r="F208" s="107"/>
      <c r="G208" s="107"/>
    </row>
    <row r="209" spans="1:7" x14ac:dyDescent="0.25">
      <c r="A209" s="263"/>
      <c r="B209" s="270"/>
      <c r="C209" s="270"/>
      <c r="D209" s="107"/>
      <c r="E209" s="107"/>
      <c r="F209" s="107"/>
      <c r="G209" s="107"/>
    </row>
    <row r="210" spans="1:7" x14ac:dyDescent="0.25">
      <c r="A210" s="263"/>
      <c r="B210" s="270"/>
      <c r="C210" s="270"/>
      <c r="D210" s="107"/>
      <c r="E210" s="107"/>
      <c r="F210" s="107"/>
      <c r="G210" s="107"/>
    </row>
    <row r="211" spans="1:7" x14ac:dyDescent="0.25">
      <c r="A211" s="263"/>
      <c r="B211" s="270"/>
      <c r="C211" s="270"/>
      <c r="D211" s="107"/>
      <c r="E211" s="107"/>
      <c r="F211" s="107"/>
      <c r="G211" s="107"/>
    </row>
    <row r="212" spans="1:7" x14ac:dyDescent="0.25">
      <c r="A212" s="263"/>
      <c r="B212" s="270"/>
      <c r="C212" s="270"/>
      <c r="D212" s="107"/>
      <c r="E212" s="107"/>
      <c r="F212" s="107"/>
      <c r="G212" s="107"/>
    </row>
    <row r="213" spans="1:7" x14ac:dyDescent="0.25">
      <c r="A213" s="263"/>
      <c r="B213" s="270"/>
      <c r="C213" s="270"/>
      <c r="D213" s="107"/>
      <c r="E213" s="107"/>
      <c r="F213" s="107"/>
      <c r="G213" s="107"/>
    </row>
    <row r="214" spans="1:7" x14ac:dyDescent="0.25">
      <c r="A214" s="263"/>
      <c r="B214" s="270"/>
      <c r="C214" s="270"/>
      <c r="D214" s="107"/>
      <c r="E214" s="107"/>
      <c r="F214" s="107"/>
      <c r="G214" s="107"/>
    </row>
    <row r="215" spans="1:7" x14ac:dyDescent="0.25">
      <c r="A215" s="263"/>
      <c r="B215" s="270"/>
      <c r="C215" s="270"/>
      <c r="D215" s="107"/>
      <c r="E215" s="107"/>
      <c r="F215" s="107"/>
      <c r="G215" s="107"/>
    </row>
    <row r="216" spans="1:7" x14ac:dyDescent="0.25">
      <c r="A216" s="263"/>
      <c r="B216" s="270"/>
      <c r="C216" s="270"/>
      <c r="D216" s="107"/>
      <c r="E216" s="107"/>
      <c r="F216" s="107"/>
      <c r="G216" s="107"/>
    </row>
    <row r="217" spans="1:7" x14ac:dyDescent="0.25">
      <c r="A217" s="263"/>
      <c r="B217" s="270"/>
      <c r="C217" s="270"/>
      <c r="D217" s="107"/>
      <c r="E217" s="107"/>
      <c r="F217" s="107"/>
      <c r="G217" s="107"/>
    </row>
    <row r="218" spans="1:7" x14ac:dyDescent="0.25">
      <c r="A218" s="263"/>
      <c r="B218" s="270"/>
      <c r="C218" s="270"/>
      <c r="D218" s="107"/>
      <c r="E218" s="107"/>
      <c r="F218" s="107"/>
      <c r="G218" s="107"/>
    </row>
    <row r="219" spans="1:7" x14ac:dyDescent="0.25">
      <c r="A219" s="263"/>
      <c r="B219" s="270"/>
      <c r="C219" s="270"/>
      <c r="D219" s="107"/>
      <c r="E219" s="107"/>
      <c r="F219" s="107"/>
      <c r="G219" s="107"/>
    </row>
    <row r="220" spans="1:7" x14ac:dyDescent="0.25">
      <c r="A220" s="263"/>
      <c r="B220" s="270"/>
      <c r="C220" s="270"/>
      <c r="D220" s="107"/>
      <c r="E220" s="107"/>
      <c r="F220" s="107"/>
      <c r="G220" s="107"/>
    </row>
    <row r="221" spans="1:7" x14ac:dyDescent="0.25">
      <c r="A221" s="263"/>
      <c r="B221" s="270"/>
      <c r="C221" s="270"/>
      <c r="D221" s="107"/>
      <c r="E221" s="107"/>
      <c r="F221" s="107"/>
      <c r="G221" s="107"/>
    </row>
    <row r="222" spans="1:7" x14ac:dyDescent="0.25">
      <c r="A222" s="263"/>
      <c r="B222" s="270"/>
      <c r="C222" s="270"/>
      <c r="D222" s="107"/>
      <c r="E222" s="107"/>
      <c r="F222" s="107"/>
      <c r="G222" s="107"/>
    </row>
    <row r="223" spans="1:7" x14ac:dyDescent="0.25">
      <c r="A223" s="263"/>
      <c r="B223" s="270"/>
      <c r="C223" s="270"/>
      <c r="D223" s="107"/>
      <c r="E223" s="107"/>
      <c r="F223" s="107"/>
      <c r="G223" s="107"/>
    </row>
    <row r="224" spans="1:7" x14ac:dyDescent="0.25">
      <c r="A224" s="263"/>
      <c r="B224" s="270"/>
      <c r="C224" s="270"/>
      <c r="D224" s="107"/>
      <c r="E224" s="107"/>
      <c r="F224" s="107"/>
      <c r="G224" s="107"/>
    </row>
    <row r="225" spans="1:7" x14ac:dyDescent="0.25">
      <c r="A225" s="263"/>
      <c r="B225" s="270"/>
      <c r="C225" s="270"/>
      <c r="D225" s="107"/>
      <c r="E225" s="107"/>
      <c r="F225" s="107"/>
      <c r="G225" s="107"/>
    </row>
    <row r="226" spans="1:7" x14ac:dyDescent="0.25">
      <c r="A226" s="263"/>
      <c r="B226" s="270"/>
      <c r="C226" s="270"/>
      <c r="D226" s="107"/>
      <c r="E226" s="107"/>
      <c r="F226" s="107"/>
      <c r="G226" s="107"/>
    </row>
    <row r="227" spans="1:7" x14ac:dyDescent="0.25">
      <c r="A227" s="263"/>
      <c r="B227" s="270"/>
      <c r="C227" s="270"/>
      <c r="D227" s="107"/>
      <c r="E227" s="107"/>
      <c r="F227" s="107"/>
      <c r="G227" s="107"/>
    </row>
    <row r="228" spans="1:7" x14ac:dyDescent="0.25">
      <c r="A228" s="263"/>
      <c r="B228" s="270"/>
      <c r="C228" s="270"/>
      <c r="D228" s="107"/>
      <c r="E228" s="107"/>
      <c r="F228" s="107"/>
      <c r="G228" s="107"/>
    </row>
    <row r="229" spans="1:7" x14ac:dyDescent="0.25">
      <c r="A229" s="263"/>
      <c r="B229" s="270"/>
      <c r="C229" s="270"/>
      <c r="D229" s="107"/>
      <c r="E229" s="107"/>
      <c r="F229" s="107"/>
      <c r="G229" s="107"/>
    </row>
    <row r="230" spans="1:7" x14ac:dyDescent="0.25">
      <c r="A230" s="263"/>
      <c r="B230" s="270"/>
      <c r="C230" s="270"/>
      <c r="D230" s="107"/>
      <c r="E230" s="107"/>
      <c r="F230" s="107"/>
      <c r="G230" s="107"/>
    </row>
    <row r="231" spans="1:7" x14ac:dyDescent="0.25">
      <c r="A231" s="263"/>
      <c r="B231" s="270"/>
      <c r="C231" s="270"/>
      <c r="D231" s="107"/>
      <c r="E231" s="107"/>
      <c r="F231" s="107"/>
      <c r="G231" s="107"/>
    </row>
    <row r="232" spans="1:7" x14ac:dyDescent="0.25">
      <c r="A232" s="263"/>
      <c r="B232" s="270"/>
      <c r="C232" s="270"/>
      <c r="D232" s="107"/>
      <c r="E232" s="107"/>
      <c r="F232" s="107"/>
      <c r="G232" s="107"/>
    </row>
    <row r="233" spans="1:7" x14ac:dyDescent="0.25">
      <c r="A233" s="263"/>
      <c r="B233" s="270"/>
      <c r="C233" s="270"/>
      <c r="D233" s="107"/>
      <c r="E233" s="107"/>
      <c r="F233" s="107"/>
      <c r="G233" s="107"/>
    </row>
    <row r="234" spans="1:7" x14ac:dyDescent="0.25">
      <c r="A234" s="263"/>
      <c r="B234" s="270"/>
      <c r="C234" s="270"/>
      <c r="D234" s="107"/>
      <c r="E234" s="107"/>
      <c r="F234" s="107"/>
      <c r="G234" s="107"/>
    </row>
    <row r="235" spans="1:7" x14ac:dyDescent="0.25">
      <c r="A235" s="263"/>
      <c r="B235" s="270"/>
      <c r="C235" s="270"/>
      <c r="D235" s="107"/>
      <c r="E235" s="107"/>
      <c r="F235" s="107"/>
      <c r="G235" s="107"/>
    </row>
    <row r="236" spans="1:7" x14ac:dyDescent="0.25">
      <c r="A236" s="263"/>
      <c r="B236" s="270"/>
      <c r="C236" s="270"/>
      <c r="D236" s="107"/>
      <c r="E236" s="107"/>
      <c r="F236" s="107"/>
      <c r="G236" s="107"/>
    </row>
    <row r="237" spans="1:7" x14ac:dyDescent="0.25">
      <c r="A237" s="263"/>
      <c r="B237" s="270"/>
      <c r="C237" s="270"/>
      <c r="D237" s="107"/>
      <c r="E237" s="107"/>
      <c r="F237" s="107"/>
      <c r="G237" s="107"/>
    </row>
    <row r="238" spans="1:7" x14ac:dyDescent="0.25">
      <c r="A238" s="263"/>
      <c r="B238" s="270"/>
      <c r="C238" s="270"/>
      <c r="D238" s="107"/>
      <c r="E238" s="107"/>
      <c r="F238" s="107"/>
      <c r="G238" s="107"/>
    </row>
    <row r="239" spans="1:7" x14ac:dyDescent="0.25">
      <c r="A239" s="263"/>
      <c r="B239" s="270"/>
      <c r="C239" s="270"/>
      <c r="D239" s="107"/>
      <c r="E239" s="107"/>
      <c r="F239" s="107"/>
      <c r="G239" s="107"/>
    </row>
    <row r="240" spans="1:7" x14ac:dyDescent="0.25">
      <c r="A240" s="263"/>
      <c r="B240" s="270"/>
      <c r="C240" s="270"/>
      <c r="D240" s="107"/>
      <c r="E240" s="107"/>
      <c r="F240" s="107"/>
      <c r="G240" s="107"/>
    </row>
    <row r="241" spans="1:7" x14ac:dyDescent="0.25">
      <c r="A241" s="263"/>
      <c r="B241" s="270"/>
      <c r="C241" s="270"/>
      <c r="D241" s="107"/>
      <c r="E241" s="107"/>
      <c r="F241" s="107"/>
      <c r="G241" s="107"/>
    </row>
    <row r="242" spans="1:7" x14ac:dyDescent="0.25">
      <c r="A242" s="263"/>
      <c r="B242" s="270"/>
      <c r="C242" s="270"/>
      <c r="D242" s="107"/>
      <c r="E242" s="107"/>
      <c r="F242" s="107"/>
      <c r="G242" s="107"/>
    </row>
    <row r="243" spans="1:7" x14ac:dyDescent="0.25">
      <c r="A243" s="263"/>
      <c r="B243" s="270"/>
      <c r="C243" s="270"/>
      <c r="D243" s="107"/>
      <c r="E243" s="107"/>
      <c r="F243" s="107"/>
      <c r="G243" s="107"/>
    </row>
    <row r="244" spans="1:7" x14ac:dyDescent="0.25">
      <c r="A244" s="263"/>
      <c r="B244" s="270"/>
      <c r="C244" s="270"/>
      <c r="D244" s="107"/>
      <c r="E244" s="107"/>
      <c r="F244" s="107"/>
      <c r="G244" s="107"/>
    </row>
    <row r="245" spans="1:7" x14ac:dyDescent="0.25">
      <c r="A245" s="263"/>
      <c r="B245" s="270"/>
      <c r="C245" s="270"/>
      <c r="D245" s="107"/>
      <c r="E245" s="107"/>
      <c r="F245" s="107"/>
      <c r="G245" s="107"/>
    </row>
    <row r="246" spans="1:7" x14ac:dyDescent="0.25">
      <c r="A246" s="263"/>
      <c r="B246" s="270"/>
      <c r="C246" s="270"/>
      <c r="D246" s="107"/>
      <c r="E246" s="107"/>
      <c r="F246" s="107"/>
      <c r="G246" s="107"/>
    </row>
    <row r="247" spans="1:7" x14ac:dyDescent="0.25">
      <c r="A247" s="263"/>
      <c r="B247" s="270"/>
      <c r="C247" s="270"/>
      <c r="D247" s="107"/>
      <c r="E247" s="107"/>
      <c r="F247" s="107"/>
      <c r="G247" s="107"/>
    </row>
    <row r="248" spans="1:7" x14ac:dyDescent="0.25">
      <c r="A248" s="263"/>
      <c r="B248" s="270"/>
      <c r="C248" s="270"/>
      <c r="D248" s="107"/>
      <c r="E248" s="107"/>
      <c r="F248" s="107"/>
      <c r="G248" s="107"/>
    </row>
    <row r="249" spans="1:7" x14ac:dyDescent="0.25">
      <c r="A249" s="263"/>
      <c r="B249" s="270"/>
      <c r="C249" s="270"/>
      <c r="D249" s="107"/>
      <c r="E249" s="107"/>
      <c r="F249" s="107"/>
      <c r="G249" s="107"/>
    </row>
    <row r="250" spans="1:7" x14ac:dyDescent="0.25">
      <c r="A250" s="263"/>
      <c r="B250" s="270"/>
      <c r="C250" s="270"/>
      <c r="D250" s="107"/>
      <c r="E250" s="107"/>
      <c r="F250" s="107"/>
      <c r="G250" s="107"/>
    </row>
    <row r="251" spans="1:7" x14ac:dyDescent="0.25">
      <c r="A251" s="263"/>
      <c r="B251" s="270"/>
      <c r="C251" s="270"/>
      <c r="D251" s="107"/>
      <c r="E251" s="107"/>
      <c r="F251" s="107"/>
      <c r="G251" s="107"/>
    </row>
    <row r="252" spans="1:7" x14ac:dyDescent="0.25">
      <c r="A252" s="263"/>
      <c r="B252" s="270"/>
      <c r="C252" s="270"/>
      <c r="D252" s="107"/>
      <c r="E252" s="107"/>
      <c r="F252" s="107"/>
      <c r="G252" s="107"/>
    </row>
    <row r="253" spans="1:7" x14ac:dyDescent="0.25">
      <c r="A253" s="263"/>
      <c r="B253" s="270"/>
      <c r="C253" s="270"/>
      <c r="D253" s="107"/>
      <c r="E253" s="107"/>
      <c r="F253" s="107"/>
      <c r="G253" s="107"/>
    </row>
    <row r="254" spans="1:7" x14ac:dyDescent="0.25">
      <c r="A254" s="263"/>
      <c r="B254" s="270"/>
      <c r="C254" s="270"/>
      <c r="D254" s="107"/>
      <c r="E254" s="107"/>
      <c r="F254" s="107"/>
      <c r="G254" s="107"/>
    </row>
    <row r="255" spans="1:7" x14ac:dyDescent="0.25">
      <c r="A255" s="263"/>
      <c r="B255" s="270"/>
      <c r="C255" s="270"/>
      <c r="D255" s="107"/>
      <c r="E255" s="107"/>
      <c r="F255" s="107"/>
      <c r="G255" s="107"/>
    </row>
    <row r="256" spans="1:7" x14ac:dyDescent="0.25">
      <c r="A256" s="263"/>
      <c r="B256" s="270"/>
      <c r="C256" s="270"/>
      <c r="D256" s="107"/>
      <c r="E256" s="107"/>
      <c r="F256" s="107"/>
      <c r="G256" s="107"/>
    </row>
    <row r="257" spans="1:7" x14ac:dyDescent="0.25">
      <c r="A257" s="263"/>
      <c r="B257" s="270"/>
      <c r="C257" s="270"/>
      <c r="D257" s="107"/>
      <c r="E257" s="107"/>
      <c r="F257" s="107"/>
      <c r="G257" s="107"/>
    </row>
    <row r="258" spans="1:7" x14ac:dyDescent="0.25">
      <c r="A258" s="263"/>
      <c r="B258" s="270"/>
      <c r="C258" s="270"/>
      <c r="D258" s="107"/>
      <c r="E258" s="107"/>
      <c r="F258" s="107"/>
      <c r="G258" s="107"/>
    </row>
    <row r="259" spans="1:7" x14ac:dyDescent="0.25">
      <c r="A259" s="263"/>
      <c r="B259" s="270"/>
      <c r="C259" s="270"/>
      <c r="D259" s="107"/>
      <c r="E259" s="107"/>
      <c r="F259" s="107"/>
      <c r="G259" s="107"/>
    </row>
    <row r="260" spans="1:7" x14ac:dyDescent="0.25">
      <c r="A260" s="263"/>
      <c r="B260" s="270"/>
      <c r="C260" s="270"/>
      <c r="D260" s="107"/>
      <c r="E260" s="107"/>
      <c r="F260" s="107"/>
      <c r="G260" s="107"/>
    </row>
    <row r="261" spans="1:7" x14ac:dyDescent="0.25">
      <c r="A261" s="263"/>
      <c r="B261" s="270"/>
      <c r="C261" s="270"/>
      <c r="D261" s="107"/>
      <c r="E261" s="107"/>
      <c r="F261" s="107"/>
      <c r="G261" s="107"/>
    </row>
    <row r="262" spans="1:7" x14ac:dyDescent="0.25">
      <c r="A262" s="263"/>
      <c r="B262" s="270"/>
      <c r="C262" s="270"/>
      <c r="D262" s="107"/>
      <c r="E262" s="107"/>
      <c r="F262" s="107"/>
      <c r="G262" s="107"/>
    </row>
    <row r="263" spans="1:7" x14ac:dyDescent="0.25">
      <c r="A263" s="263"/>
      <c r="B263" s="270"/>
      <c r="C263" s="270"/>
      <c r="D263" s="107"/>
      <c r="E263" s="107"/>
      <c r="F263" s="107"/>
      <c r="G263" s="107"/>
    </row>
    <row r="264" spans="1:7" x14ac:dyDescent="0.25">
      <c r="A264" s="263"/>
      <c r="B264" s="270"/>
      <c r="C264" s="270"/>
      <c r="D264" s="107"/>
      <c r="E264" s="107"/>
      <c r="F264" s="107"/>
      <c r="G264" s="107"/>
    </row>
    <row r="265" spans="1:7" x14ac:dyDescent="0.25">
      <c r="A265" s="263"/>
      <c r="B265" s="270"/>
      <c r="C265" s="270"/>
      <c r="D265" s="107"/>
      <c r="E265" s="107"/>
      <c r="F265" s="107"/>
      <c r="G265" s="107"/>
    </row>
    <row r="266" spans="1:7" x14ac:dyDescent="0.25">
      <c r="A266" s="263"/>
      <c r="B266" s="270"/>
      <c r="C266" s="270"/>
      <c r="D266" s="107"/>
      <c r="E266" s="107"/>
      <c r="F266" s="107"/>
      <c r="G266" s="107"/>
    </row>
    <row r="267" spans="1:7" x14ac:dyDescent="0.25">
      <c r="A267" s="263"/>
      <c r="B267" s="270"/>
      <c r="C267" s="270"/>
      <c r="D267" s="107"/>
      <c r="E267" s="107"/>
      <c r="F267" s="107"/>
      <c r="G267" s="107"/>
    </row>
    <row r="268" spans="1:7" x14ac:dyDescent="0.25">
      <c r="A268" s="263"/>
      <c r="B268" s="270"/>
      <c r="C268" s="270"/>
      <c r="D268" s="107"/>
      <c r="E268" s="107"/>
      <c r="F268" s="107"/>
      <c r="G268" s="107"/>
    </row>
    <row r="269" spans="1:7" x14ac:dyDescent="0.25">
      <c r="A269" s="263"/>
      <c r="B269" s="270"/>
      <c r="C269" s="270"/>
      <c r="D269" s="107"/>
      <c r="E269" s="107"/>
      <c r="F269" s="107"/>
      <c r="G269" s="107"/>
    </row>
    <row r="270" spans="1:7" x14ac:dyDescent="0.25">
      <c r="A270" s="263"/>
      <c r="B270" s="270"/>
      <c r="C270" s="270"/>
      <c r="D270" s="107"/>
      <c r="E270" s="107"/>
      <c r="F270" s="107"/>
      <c r="G270" s="107"/>
    </row>
    <row r="271" spans="1:7" x14ac:dyDescent="0.25">
      <c r="A271" s="263"/>
      <c r="B271" s="270"/>
      <c r="C271" s="270"/>
      <c r="D271" s="107"/>
      <c r="E271" s="107"/>
      <c r="F271" s="107"/>
      <c r="G271" s="107"/>
    </row>
    <row r="272" spans="1:7" x14ac:dyDescent="0.25">
      <c r="A272" s="263"/>
      <c r="B272" s="270"/>
      <c r="C272" s="270"/>
      <c r="D272" s="107"/>
      <c r="E272" s="107"/>
      <c r="F272" s="107"/>
      <c r="G272" s="107"/>
    </row>
    <row r="273" spans="1:7" x14ac:dyDescent="0.25">
      <c r="A273" s="263"/>
      <c r="B273" s="270"/>
      <c r="C273" s="270"/>
      <c r="D273" s="107"/>
      <c r="E273" s="107"/>
      <c r="F273" s="107"/>
      <c r="G273" s="107"/>
    </row>
    <row r="274" spans="1:7" x14ac:dyDescent="0.25">
      <c r="A274" s="263"/>
      <c r="B274" s="270"/>
      <c r="C274" s="270"/>
      <c r="D274" s="107"/>
      <c r="E274" s="107"/>
      <c r="F274" s="107"/>
      <c r="G274" s="107"/>
    </row>
    <row r="275" spans="1:7" x14ac:dyDescent="0.25">
      <c r="A275" s="263"/>
      <c r="B275" s="270"/>
      <c r="C275" s="270"/>
      <c r="D275" s="107"/>
      <c r="E275" s="107"/>
      <c r="F275" s="107"/>
      <c r="G275" s="107"/>
    </row>
    <row r="276" spans="1:7" x14ac:dyDescent="0.25">
      <c r="A276" s="263"/>
      <c r="B276" s="270"/>
      <c r="C276" s="270"/>
      <c r="D276" s="107"/>
      <c r="E276" s="107"/>
      <c r="F276" s="107"/>
      <c r="G276" s="107"/>
    </row>
    <row r="277" spans="1:7" x14ac:dyDescent="0.25">
      <c r="A277" s="263"/>
      <c r="B277" s="270"/>
      <c r="C277" s="270"/>
      <c r="D277" s="107"/>
      <c r="E277" s="107"/>
      <c r="F277" s="107"/>
      <c r="G277" s="107"/>
    </row>
    <row r="278" spans="1:7" x14ac:dyDescent="0.25">
      <c r="A278" s="263"/>
      <c r="B278" s="270"/>
      <c r="C278" s="270"/>
      <c r="D278" s="107"/>
      <c r="E278" s="107"/>
      <c r="F278" s="107"/>
      <c r="G278" s="107"/>
    </row>
    <row r="279" spans="1:7" x14ac:dyDescent="0.25">
      <c r="A279" s="263"/>
      <c r="B279" s="270"/>
      <c r="C279" s="270"/>
      <c r="D279" s="107"/>
      <c r="E279" s="107"/>
      <c r="F279" s="107"/>
      <c r="G279" s="107"/>
    </row>
    <row r="280" spans="1:7" x14ac:dyDescent="0.25">
      <c r="A280" s="263"/>
      <c r="B280" s="270"/>
      <c r="C280" s="270"/>
      <c r="D280" s="107"/>
      <c r="E280" s="107"/>
      <c r="F280" s="107"/>
      <c r="G280" s="107"/>
    </row>
    <row r="281" spans="1:7" x14ac:dyDescent="0.25">
      <c r="A281" s="263"/>
      <c r="B281" s="270"/>
      <c r="C281" s="270"/>
      <c r="D281" s="107"/>
      <c r="E281" s="107"/>
      <c r="F281" s="107"/>
      <c r="G281" s="107"/>
    </row>
    <row r="282" spans="1:7" x14ac:dyDescent="0.25">
      <c r="A282" s="263"/>
      <c r="B282" s="270"/>
      <c r="C282" s="270"/>
      <c r="D282" s="107"/>
      <c r="E282" s="107"/>
      <c r="F282" s="107"/>
      <c r="G282" s="107"/>
    </row>
    <row r="283" spans="1:7" x14ac:dyDescent="0.25">
      <c r="A283" s="263"/>
      <c r="B283" s="270"/>
      <c r="C283" s="270"/>
      <c r="D283" s="107"/>
      <c r="E283" s="107"/>
      <c r="F283" s="107"/>
      <c r="G283" s="107"/>
    </row>
    <row r="284" spans="1:7" x14ac:dyDescent="0.25">
      <c r="A284" s="263"/>
      <c r="B284" s="270"/>
      <c r="C284" s="270"/>
      <c r="D284" s="107"/>
      <c r="E284" s="107"/>
      <c r="F284" s="107"/>
      <c r="G284" s="107"/>
    </row>
    <row r="285" spans="1:7" x14ac:dyDescent="0.25">
      <c r="A285" s="263"/>
      <c r="B285" s="270"/>
      <c r="C285" s="270"/>
      <c r="D285" s="107"/>
      <c r="E285" s="107"/>
      <c r="F285" s="107"/>
      <c r="G285" s="107"/>
    </row>
    <row r="286" spans="1:7" x14ac:dyDescent="0.25">
      <c r="A286" s="263"/>
      <c r="B286" s="270"/>
      <c r="C286" s="270"/>
      <c r="D286" s="107"/>
      <c r="E286" s="107"/>
      <c r="F286" s="107"/>
      <c r="G286" s="107"/>
    </row>
    <row r="287" spans="1:7" x14ac:dyDescent="0.25">
      <c r="A287" s="263"/>
      <c r="B287" s="270"/>
      <c r="C287" s="270"/>
      <c r="D287" s="107"/>
      <c r="E287" s="107"/>
      <c r="F287" s="107"/>
      <c r="G287" s="107"/>
    </row>
    <row r="288" spans="1:7" x14ac:dyDescent="0.25">
      <c r="A288" s="263"/>
      <c r="B288" s="270"/>
      <c r="C288" s="270"/>
      <c r="D288" s="107"/>
      <c r="E288" s="107"/>
      <c r="F288" s="107"/>
      <c r="G288" s="107"/>
    </row>
    <row r="289" spans="1:7" x14ac:dyDescent="0.25">
      <c r="A289" s="263"/>
      <c r="B289" s="270"/>
      <c r="C289" s="270"/>
      <c r="D289" s="107"/>
      <c r="E289" s="107"/>
      <c r="F289" s="107"/>
      <c r="G289" s="107"/>
    </row>
    <row r="290" spans="1:7" x14ac:dyDescent="0.25">
      <c r="A290" s="263"/>
      <c r="B290" s="270"/>
      <c r="C290" s="270"/>
      <c r="D290" s="107"/>
      <c r="E290" s="107"/>
      <c r="F290" s="107"/>
      <c r="G290" s="107"/>
    </row>
    <row r="291" spans="1:7" x14ac:dyDescent="0.25">
      <c r="A291" s="263"/>
      <c r="B291" s="270"/>
      <c r="C291" s="270"/>
      <c r="D291" s="107"/>
      <c r="E291" s="107"/>
      <c r="F291" s="107"/>
      <c r="G291" s="107"/>
    </row>
    <row r="292" spans="1:7" x14ac:dyDescent="0.25">
      <c r="A292" s="263"/>
      <c r="B292" s="270"/>
      <c r="C292" s="270"/>
      <c r="D292" s="107"/>
      <c r="E292" s="107"/>
      <c r="F292" s="107"/>
      <c r="G292" s="107"/>
    </row>
    <row r="293" spans="1:7" x14ac:dyDescent="0.25">
      <c r="A293" s="263"/>
      <c r="B293" s="270"/>
      <c r="C293" s="270"/>
      <c r="D293" s="107"/>
      <c r="E293" s="107"/>
      <c r="F293" s="107"/>
      <c r="G293" s="107"/>
    </row>
    <row r="294" spans="1:7" x14ac:dyDescent="0.25">
      <c r="A294" s="263"/>
      <c r="B294" s="270"/>
      <c r="C294" s="270"/>
      <c r="D294" s="107"/>
      <c r="E294" s="107"/>
      <c r="F294" s="107"/>
      <c r="G294" s="107"/>
    </row>
    <row r="295" spans="1:7" x14ac:dyDescent="0.25">
      <c r="A295" s="263"/>
      <c r="B295" s="270"/>
      <c r="C295" s="270"/>
      <c r="D295" s="107"/>
      <c r="E295" s="107"/>
      <c r="F295" s="107"/>
      <c r="G295" s="107"/>
    </row>
    <row r="296" spans="1:7" x14ac:dyDescent="0.25">
      <c r="A296" s="263"/>
      <c r="B296" s="270"/>
      <c r="C296" s="270"/>
      <c r="D296" s="107"/>
      <c r="E296" s="107"/>
      <c r="F296" s="107"/>
      <c r="G296" s="107"/>
    </row>
    <row r="297" spans="1:7" x14ac:dyDescent="0.25">
      <c r="A297" s="263"/>
      <c r="B297" s="270"/>
      <c r="C297" s="270"/>
      <c r="D297" s="107"/>
      <c r="E297" s="107"/>
      <c r="F297" s="107"/>
      <c r="G297" s="107"/>
    </row>
    <row r="298" spans="1:7" x14ac:dyDescent="0.25">
      <c r="A298" s="263"/>
      <c r="B298" s="270"/>
      <c r="C298" s="270"/>
      <c r="D298" s="107"/>
      <c r="E298" s="107"/>
      <c r="F298" s="107"/>
      <c r="G298" s="107"/>
    </row>
    <row r="299" spans="1:7" x14ac:dyDescent="0.25">
      <c r="A299" s="263"/>
      <c r="B299" s="270"/>
      <c r="C299" s="270"/>
      <c r="D299" s="107"/>
      <c r="E299" s="107"/>
      <c r="F299" s="107"/>
      <c r="G299" s="107"/>
    </row>
    <row r="300" spans="1:7" x14ac:dyDescent="0.25">
      <c r="A300" s="263"/>
      <c r="B300" s="270"/>
      <c r="C300" s="270"/>
      <c r="D300" s="107"/>
      <c r="E300" s="107"/>
      <c r="F300" s="107"/>
      <c r="G300" s="107"/>
    </row>
    <row r="301" spans="1:7" x14ac:dyDescent="0.25">
      <c r="A301" s="263"/>
      <c r="B301" s="270"/>
      <c r="C301" s="270"/>
      <c r="D301" s="107"/>
      <c r="E301" s="107"/>
      <c r="F301" s="107"/>
      <c r="G301" s="107"/>
    </row>
    <row r="302" spans="1:7" x14ac:dyDescent="0.25">
      <c r="A302" s="263"/>
      <c r="B302" s="270"/>
      <c r="C302" s="270"/>
      <c r="D302" s="107"/>
      <c r="E302" s="107"/>
      <c r="F302" s="107"/>
      <c r="G302" s="107"/>
    </row>
  </sheetData>
  <mergeCells count="39">
    <mergeCell ref="A130:F130"/>
    <mergeCell ref="A131:F131"/>
    <mergeCell ref="B133:K133"/>
    <mergeCell ref="A117:F117"/>
    <mergeCell ref="A118:K118"/>
    <mergeCell ref="A119:A121"/>
    <mergeCell ref="A122:F122"/>
    <mergeCell ref="A123:K123"/>
    <mergeCell ref="A124:A129"/>
    <mergeCell ref="A90:F90"/>
    <mergeCell ref="A91:K91"/>
    <mergeCell ref="A92:A98"/>
    <mergeCell ref="A99:F99"/>
    <mergeCell ref="A100:K100"/>
    <mergeCell ref="A101:A116"/>
    <mergeCell ref="A62:F62"/>
    <mergeCell ref="A63:K63"/>
    <mergeCell ref="A64:A76"/>
    <mergeCell ref="A77:F77"/>
    <mergeCell ref="A78:K78"/>
    <mergeCell ref="A79:A89"/>
    <mergeCell ref="A29:F29"/>
    <mergeCell ref="A30:K30"/>
    <mergeCell ref="A31:A36"/>
    <mergeCell ref="B36:F36"/>
    <mergeCell ref="A37:K37"/>
    <mergeCell ref="A38:A61"/>
    <mergeCell ref="A11:A15"/>
    <mergeCell ref="A16:F16"/>
    <mergeCell ref="A17:K17"/>
    <mergeCell ref="A18:A21"/>
    <mergeCell ref="A22:F22"/>
    <mergeCell ref="A23:K23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2018-04-01T12:41:30Z</dcterms:created>
  <dcterms:modified xsi:type="dcterms:W3CDTF">2018-04-01T12:41:42Z</dcterms:modified>
</cp:coreProperties>
</file>